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9040" windowHeight="15840" tabRatio="500"/>
  </bookViews>
  <sheets>
    <sheet name="Паспорт" sheetId="1" r:id="rId1"/>
    <sheet name="Целевые показатели" sheetId="2" r:id="rId2"/>
    <sheet name="Процессная часть" sheetId="3" r:id="rId3"/>
    <sheet name="Фин. обеспечение " sheetId="4" r:id="rId4"/>
  </sheets>
  <definedNames>
    <definedName name="_xlnm.Print_Titles" localSheetId="2">'Процессная часть'!$4:$7</definedName>
    <definedName name="_xlnm.Print_Titles" localSheetId="1">'Целевые показатели'!$3:$5</definedName>
    <definedName name="_xlnm.Print_Area" localSheetId="0">Паспорт!$A$1:$B$14</definedName>
    <definedName name="_xlnm.Print_Area" localSheetId="2">'Процессная часть'!$A$1:$M$95</definedName>
    <definedName name="_xlnm.Print_Area" localSheetId="3">'Фин. обеспечение '!$A$1:$F$20</definedName>
    <definedName name="_xlnm.Print_Area" localSheetId="1">'Целевые показатели'!$A$1:$K$28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5" i="4"/>
  <c r="D10" s="1"/>
  <c r="F88" i="3"/>
  <c r="E88"/>
  <c r="D85"/>
  <c r="D84"/>
  <c r="D83"/>
  <c r="D82"/>
  <c r="D81"/>
  <c r="D80"/>
  <c r="D79"/>
  <c r="D78"/>
  <c r="D77"/>
  <c r="D75"/>
  <c r="D74"/>
  <c r="D73"/>
  <c r="D71"/>
  <c r="D70"/>
  <c r="D66"/>
  <c r="D65"/>
  <c r="D63"/>
  <c r="D62"/>
  <c r="D61"/>
  <c r="D60"/>
  <c r="D59"/>
  <c r="D58"/>
  <c r="D57"/>
  <c r="D55"/>
  <c r="D54"/>
  <c r="H53"/>
  <c r="G53"/>
  <c r="F53"/>
  <c r="E53"/>
  <c r="G52"/>
  <c r="H51"/>
  <c r="G51"/>
  <c r="F51"/>
  <c r="E51"/>
  <c r="H50"/>
  <c r="G50"/>
  <c r="F50"/>
  <c r="E50"/>
  <c r="D49"/>
  <c r="D47"/>
  <c r="D46"/>
  <c r="D45"/>
  <c r="D43"/>
  <c r="D42"/>
  <c r="H41"/>
  <c r="G41"/>
  <c r="F41"/>
  <c r="E41"/>
  <c r="H39"/>
  <c r="G39"/>
  <c r="F39"/>
  <c r="E39"/>
  <c r="H38"/>
  <c r="G38"/>
  <c r="F38"/>
  <c r="E38"/>
  <c r="D37"/>
  <c r="D36"/>
  <c r="D35"/>
  <c r="D34"/>
  <c r="D33"/>
  <c r="D32"/>
  <c r="D31"/>
  <c r="D30"/>
  <c r="D29"/>
  <c r="D28"/>
  <c r="D27"/>
  <c r="D26"/>
  <c r="H25"/>
  <c r="G25"/>
  <c r="F25"/>
  <c r="E25"/>
  <c r="G24"/>
  <c r="D24" s="1"/>
  <c r="H23"/>
  <c r="G23"/>
  <c r="F23"/>
  <c r="E23"/>
  <c r="H22"/>
  <c r="G22"/>
  <c r="F22"/>
  <c r="E22"/>
  <c r="D22" s="1"/>
  <c r="H18"/>
  <c r="G18"/>
  <c r="F18"/>
  <c r="E18"/>
  <c r="D18" s="1"/>
  <c r="F17"/>
  <c r="E17"/>
  <c r="E92" s="1"/>
  <c r="H16"/>
  <c r="G16"/>
  <c r="F16"/>
  <c r="E16"/>
  <c r="H15"/>
  <c r="G15"/>
  <c r="F15"/>
  <c r="E15"/>
  <c r="D14"/>
  <c r="D13"/>
  <c r="D12"/>
  <c r="D11"/>
  <c r="D38" l="1"/>
  <c r="E89"/>
  <c r="E93" s="1"/>
  <c r="G86"/>
  <c r="F89"/>
  <c r="F86"/>
  <c r="H86"/>
  <c r="H90" s="1"/>
  <c r="B15" i="4" s="1"/>
  <c r="G89" i="3"/>
  <c r="D25"/>
  <c r="D16"/>
  <c r="D51"/>
  <c r="F92"/>
  <c r="D13" i="4" s="1"/>
  <c r="D8" s="1"/>
  <c r="E87" i="3"/>
  <c r="D50"/>
  <c r="D17"/>
  <c r="F93"/>
  <c r="E13" i="4" s="1"/>
  <c r="E8" s="1"/>
  <c r="F87" i="3"/>
  <c r="F91" s="1"/>
  <c r="C13" i="4" s="1"/>
  <c r="C8" s="1"/>
  <c r="H89" i="3"/>
  <c r="D41"/>
  <c r="D53"/>
  <c r="D39"/>
  <c r="G87"/>
  <c r="G93"/>
  <c r="E14" i="4" s="1"/>
  <c r="E9" s="1"/>
  <c r="G91" i="3"/>
  <c r="C14" i="4" s="1"/>
  <c r="C9" s="1"/>
  <c r="G90" i="3"/>
  <c r="B14" i="4" s="1"/>
  <c r="F90" i="3"/>
  <c r="B13" i="4" s="1"/>
  <c r="D12"/>
  <c r="E91" i="3"/>
  <c r="D23"/>
  <c r="D15"/>
  <c r="E86"/>
  <c r="G88"/>
  <c r="G92" s="1"/>
  <c r="D14" i="4" s="1"/>
  <c r="D9" s="1"/>
  <c r="H87" i="3"/>
  <c r="H91" s="1"/>
  <c r="C15" i="4" s="1"/>
  <c r="C10" s="1"/>
  <c r="D86" i="3" l="1"/>
  <c r="D89"/>
  <c r="D87"/>
  <c r="H93"/>
  <c r="E15" i="4" s="1"/>
  <c r="E10" s="1"/>
  <c r="D92" i="3"/>
  <c r="D88"/>
  <c r="B8" i="4"/>
  <c r="F8" s="1"/>
  <c r="F13"/>
  <c r="E90" i="3"/>
  <c r="D91"/>
  <c r="C12" i="4"/>
  <c r="B10"/>
  <c r="F10" s="1"/>
  <c r="E12"/>
  <c r="D93" i="3"/>
  <c r="D7" i="4"/>
  <c r="D6" s="1"/>
  <c r="D11"/>
  <c r="B9"/>
  <c r="F9" s="1"/>
  <c r="F14"/>
  <c r="F15" l="1"/>
  <c r="B12"/>
  <c r="D90" i="3"/>
  <c r="E7" i="4"/>
  <c r="E6" s="1"/>
  <c r="E11"/>
  <c r="C7"/>
  <c r="C6" s="1"/>
  <c r="C11"/>
  <c r="B11" l="1"/>
  <c r="F11" s="1"/>
  <c r="F12"/>
  <c r="B7"/>
  <c r="F7" l="1"/>
  <c r="B6"/>
  <c r="F6" s="1"/>
</calcChain>
</file>

<file path=xl/sharedStrings.xml><?xml version="1.0" encoding="utf-8"?>
<sst xmlns="http://schemas.openxmlformats.org/spreadsheetml/2006/main" count="387" uniqueCount="201">
  <si>
    <t xml:space="preserve">Муниципальная программа муниципального образования Кавказский район «Дети Кавказского района»
</t>
  </si>
  <si>
    <t>1. Паспорт муниципальной программы</t>
  </si>
  <si>
    <t>Координатор муниципальной программы</t>
  </si>
  <si>
    <t xml:space="preserve">управление опеки и попечительства в отношении несовершеннолетних администрации муниципального образования Кавказский район; </t>
  </si>
  <si>
    <t>Соисполнители муниципальной программы</t>
  </si>
  <si>
    <t xml:space="preserve">управление имущественных отношений администрации муниципального образования Кавказский район;    управление опеки и попечительства в отношении несовершеннолетних администрации муниципального образования Кавказский район                                     
</t>
  </si>
  <si>
    <t>Участники муниципальной программы</t>
  </si>
  <si>
    <t>управление образования администрации муниципального образования Кавказский район;                                           отдел культуры администрации муниципального образования Кавказский район;                                                                 отдел молодежной политики администрации муниципального образования Кавказский район;                                               отдел по физической культуре и спорту администрации муниципального образования Кавказский район</t>
  </si>
  <si>
    <t>Период реализации</t>
  </si>
  <si>
    <t>2025-2030 годы</t>
  </si>
  <si>
    <t>Цели муниципальной программы</t>
  </si>
  <si>
    <t xml:space="preserve">создание комфортной и доброжелательной среды для жизни детей в Кавказском районе;                                совершенствование системы организации отдыха, оздоровления и занятости детей в Кавказском районе                                    </t>
  </si>
  <si>
    <t>Направления (подпрограммы)</t>
  </si>
  <si>
    <t xml:space="preserve">не предусмотрены </t>
  </si>
  <si>
    <t>Общий объем финансового обеспечения реализации муниципальной программы за период ее реализации, тыс. рублей</t>
  </si>
  <si>
    <t>Влияние на достижение национальных целей развития Российской Федерации</t>
  </si>
  <si>
    <t>сохранение населения, укрепление здоровья и повышение благополучия людей, поддержка семьи;  комфортная и безопасная среда для жизни</t>
  </si>
  <si>
    <t>2. Целевые показатели муниципальной программы</t>
  </si>
  <si>
    <t>№ п/п</t>
  </si>
  <si>
    <t>Наименование показателя</t>
  </si>
  <si>
    <t>Единица измерения</t>
  </si>
  <si>
    <t>Базовое значение (2024 год)</t>
  </si>
  <si>
    <t>Значения показателя</t>
  </si>
  <si>
    <t>Документ</t>
  </si>
  <si>
    <t>Ответственный за достижение показателя</t>
  </si>
  <si>
    <t>Связь с показателями НЦ, ВДЛ, ГП</t>
  </si>
  <si>
    <t>2025 год</t>
  </si>
  <si>
    <t>2026 год</t>
  </si>
  <si>
    <t>2027 год</t>
  </si>
  <si>
    <t>2028 год</t>
  </si>
  <si>
    <t>Показатели целей муниципальной программы</t>
  </si>
  <si>
    <t>1.1</t>
  </si>
  <si>
    <t>Цель муниципальной программы - создание комфортной и доброжелательной среды для жизни детей в Кавказском районе</t>
  </si>
  <si>
    <t>1.1.1</t>
  </si>
  <si>
    <t>число детей-сирот и детей, оставшихся без попечения родителей, а также лиц из их числа, обеспеченных жилыми помещениями</t>
  </si>
  <si>
    <t>человек</t>
  </si>
  <si>
    <t>Указ Президента Российской Федерации от 7 мая 2024 г. № 309
"О национальных целях развития Российской Федерации на период до 2030 года и на перспективу до 2036 года"; государственнная программа Краснодарского края "Дети Кубани"(постановление главы администрации (губернатора) Краснодарского края от 12 октября 2015 г. № 964)</t>
  </si>
  <si>
    <t>управление имущественных отношений</t>
  </si>
  <si>
    <t>НЦ: обеспечение граждан жильем общей площадью не менее 33 кв. метров на человека к 2030 году и не менее 38 кв. метров к 2036 году;                 ГП: количество семей отдельных категорий граждан Российской Федерации, обеспеченных жильем</t>
  </si>
  <si>
    <t>1.2</t>
  </si>
  <si>
    <t>Цель муниципальной программы -совершенствование системы организации отдыха, оздоровления и занятости детей в Кавказском районе</t>
  </si>
  <si>
    <t>1.2.1</t>
  </si>
  <si>
    <t>доля детей, получивших меры социальной поддержки в сфере организации оздоровления и отдыха детей в Кавказском районе, в общей численности детей, имеющих право на их получение и обратившихся за их получением</t>
  </si>
  <si>
    <t>процент</t>
  </si>
  <si>
    <t>Основы государственного регулирования и государственного контроля организации отдыха и оздоровления детей" (распоряжение Правительства Российской Федерации от 22 мая 2017 г.№ 978-р); государственнная программа Краснодарского края "Дети Кубани"(постановление главы администрации (губернатора) Краснодарского края от 12 октября 2015 г. № 964)</t>
  </si>
  <si>
    <t>управление образования</t>
  </si>
  <si>
    <t>ГП: доля детей, получивших меры государственной поддержки в сфере организации оздоровления и отдыха детей в Кавказском районе, в общей численности детей, имеющих право на их получение и обратившихся за их получением</t>
  </si>
  <si>
    <t>2</t>
  </si>
  <si>
    <t xml:space="preserve">Показатели процессной части муниципальной программы    </t>
  </si>
  <si>
    <t>2.1</t>
  </si>
  <si>
    <t>количество приобретенных (построенных) жилых помещений для детей-сирот и детей, оставшихся без попечения родителей, а также лиц из их числа</t>
  </si>
  <si>
    <t>единица</t>
  </si>
  <si>
    <t>НЦ: обеспечение граждан жильем общей площадью не менее 33 кв. метров на человека к 2030 году и не менее 38 кв. метров к 2036 году;          ГП: численость детей-сирот и детей, оставшихся без попечения родителей, лиц из числа детей-сирот и детей, оставшихся без попечения родителей, обеспеченных благоустроенными жилыми помещениями специализированного жилищного фонда по договорам найма специализированных жилыхх помещений  в отчетном финансовом году</t>
  </si>
  <si>
    <t>2.2</t>
  </si>
  <si>
    <t>число детей-сирот и детей, оставшихся без попечения родителей, а также лиц из их числа, имеющих и не реализовавших своевременно право на обеспечение жилыми помещениями, по состоянию на конец финансового года</t>
  </si>
  <si>
    <t>НЦ: обеспечение граждан жильем общей площадью не менее 33 кв. метров на человека к 2030 году и не менее 38 кв. метров к 2036 году;                ГП: численность детей-сирот и детей, оставшихся без попечения родителей, а также лиц из их числа, имеющих и не реализовавших своевременно право на обеспечение жилыми помещениями, по состоянию на конец финансового года</t>
  </si>
  <si>
    <t>2.3</t>
  </si>
  <si>
    <t>число детей, отдохнувших в каникулярное время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</t>
  </si>
  <si>
    <t>Основы государственного регулирования и государственного контроля организации отдыха и оздоровления детей" (распоряжение Правительства Российской Федерации от 22 мая 2017 г. N 978-р); государственнная программа Краснодарского края "Дети Кубани"(постановление главы администрации (губернатора) Краснодарского края от 12 октября 2015 г. № 964)</t>
  </si>
  <si>
    <t xml:space="preserve">Управление образования администрации МО Кавказский район  </t>
  </si>
  <si>
    <t>ГП:  охват детей школьного возраста (от 7 до 17 включительно), получивших услугу отдыха и оздоровления в организациях отдыха детей и их оздоровления, санаторно-курортных организациях всех форм собственности, по итогам года</t>
  </si>
  <si>
    <t>2.4</t>
  </si>
  <si>
    <t>число детей, посещающих лагеря труда и отдыха</t>
  </si>
  <si>
    <t xml:space="preserve">Управление образовантя администрации МО Кавказский район </t>
  </si>
  <si>
    <t>ГП: Охват детей школьного возраста (от 7 до 17 включительно), получивших услугу отдыха и оздоровления в организациях отдыха детей и их оздоровления, санаторно-курортных организациях всех форм собственности, по итогам года</t>
  </si>
  <si>
    <t>2.5</t>
  </si>
  <si>
    <t>Число детей, отдохнувших в профильных сменах на базе оздоровительных учреждений, расположенных на территории Краснодарского края</t>
  </si>
  <si>
    <t>15</t>
  </si>
  <si>
    <t>18</t>
  </si>
  <si>
    <t>20</t>
  </si>
  <si>
    <t>22</t>
  </si>
  <si>
    <t xml:space="preserve">Отдел молодежной политики администрации МО Кавказский район </t>
  </si>
  <si>
    <t>ГП:охват детей школьного возраста (от 7 до 17 включительно), получивших услугу отдыха и оздоровления в организациях отдыха детей и их оздоровления, санаторно-курортных организациях всех форм собственности, по итогам года</t>
  </si>
  <si>
    <t>2.6</t>
  </si>
  <si>
    <t>число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приёмную семью или на патронатное воспитание, доставленных к месту лечения (отдыха) и обратно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</si>
  <si>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родителей", государственнная программа Краснодарского края "Дети Кубани"(постановление главы администрации (губернатора) Краснодарского края от 12 октября 2015 г. № 964)</t>
  </si>
  <si>
    <t>Управление образования администрации МО Кавказский район</t>
  </si>
  <si>
    <t xml:space="preserve"> ГП: охват детей школьного возраста (от 7 до 17 включительно), получивших услугу отдыха и оздоровления в организациях отдыха детей и их оздоровления, санаторно-курортных организациях всех форм собственности, по итогам года</t>
  </si>
  <si>
    <t>2.7</t>
  </si>
  <si>
    <t>число школьников, охваченных малозатратными формами отдыха и оздоровления</t>
  </si>
  <si>
    <t>2.8</t>
  </si>
  <si>
    <t>число участников творческих коллективов учреждений культуры, учащихся школ дополнительного образования, воспитанников военно-патриотических клубов, посетивших многодневные экскурсии, походы.</t>
  </si>
  <si>
    <t>Концепция общенеациональной системы выявления и развития молодых талантов (утверждена Президентом Российской Федерации 3 апреля 2012 г. № Пр-827); государственнная программа Краснодарского края "Дети Кубани"(постановление главы администрации (губернатора) Краснодарского края от 12 октября 2015 г. № 964)</t>
  </si>
  <si>
    <t>Отдел культуры администрации МО Кавказский район</t>
  </si>
  <si>
    <t>ГП: количество проведенных мероприятий спортивно-игровой и творческой направленности и мероприятий, направленных на профилактику безнадзорности и правонарушений несовершеннолетних</t>
  </si>
  <si>
    <t>2.9</t>
  </si>
  <si>
    <t>число участников творческих коллективов учреждений культуры, учащихся школ дополнительного образования, воспитанников военно-патриотических клубов, посетивших досуговые и зрелищные, культурно-массовые мероприятия</t>
  </si>
  <si>
    <t xml:space="preserve"> ГП: количество проведенных мероприятий спортивно-игровой и творческой направленности и мероприятий, направленных на профилактику безнадзорности и правонарушений несовершеннолетних</t>
  </si>
  <si>
    <t>2.10</t>
  </si>
  <si>
    <t>число детей, охваченных экскурсионными мероприятиями</t>
  </si>
  <si>
    <t>Концепция развития системы профилактики безнадзорности и правонарушений несовершеннолетних на период до 2025 года (распоряжение Правительства Российской Федерации от 22 марта 2017 г. N 520-р); государственнная программа Краснодарского края "Дети Кубани"(постановление главы администрации (губернатора) Краснодарского края от 12 октября 2015 г. № 964)</t>
  </si>
  <si>
    <t>2.11</t>
  </si>
  <si>
    <t>доля занятости учащихся в дневных тематических площадках   и вечерних спортивных площадках</t>
  </si>
  <si>
    <t>2.12</t>
  </si>
  <si>
    <t xml:space="preserve"> ГП: охват детей поростков  (от 14 до 17 включительно), получивших услугу отдыха и оздоровления в организациях отдыха детей и их оздоровления, санаторно-курортных организациях всех форм собственности, по итогам года</t>
  </si>
  <si>
    <t>2.13</t>
  </si>
  <si>
    <t>число подростков, охваченных организацией досуга на дворовых площадках по месту жительства, в клубах по месту жительства</t>
  </si>
  <si>
    <t>2.14</t>
  </si>
  <si>
    <t>число детей, отдохнувших в палаточных  лагерях, организованных образовательными  организациями, осуществляющими организацию отдыха и оздоровления  обучающихся,  с круглосуточным  пребыванием, с обязательной организацией их 4-х разового питания</t>
  </si>
  <si>
    <t xml:space="preserve"> </t>
  </si>
  <si>
    <t>3. Структура муниципальной программы</t>
  </si>
  <si>
    <t>3.1. Процессная часть</t>
  </si>
  <si>
    <t>Общая характеристика, наименование мероприятия</t>
  </si>
  <si>
    <t>Год реализации</t>
  </si>
  <si>
    <t>Объем финансового обеспечения по годам реализации, тыс. рублей</t>
  </si>
  <si>
    <t>Результат реализации мероприятия</t>
  </si>
  <si>
    <t>Единица измерения (по ОКЕИ</t>
  </si>
  <si>
    <t>Значения результата реализации мероприятия по годам</t>
  </si>
  <si>
    <t>Ответственный за достижение результата</t>
  </si>
  <si>
    <t>Связь с показателями целей муниципальной программы</t>
  </si>
  <si>
    <t>всего</t>
  </si>
  <si>
    <t>в разрезе источников финансирования</t>
  </si>
  <si>
    <t>ФБ</t>
  </si>
  <si>
    <t>КБ</t>
  </si>
  <si>
    <t>МБ</t>
  </si>
  <si>
    <t>ВБИ</t>
  </si>
  <si>
    <t xml:space="preserve">Задача муниципальной программы - предоставление мер социальной поддержки детям-сиротам и детям, оставшимся без попечения родителей </t>
  </si>
  <si>
    <t>Комплекс процессных мероприятий -  обеспечение жильем детей-сирот и детей, оставшихся без попечения родителей</t>
  </si>
  <si>
    <t>Ответственный за реализацию комплекса процессных мероприятий - управление имущественных отношений администрации муниципального образования Кавказский район</t>
  </si>
  <si>
    <t>Осуществление отдельных полномочий Краснодарского края по обеспечению жилыми помещениями детей-сирот и детей, оставшихся без попечения родителей и лиц из их числа</t>
  </si>
  <si>
    <t>уровень обеспеченности жилыми помещениями лиц из числа имеющих право на обеспечение жильем в текущем году</t>
  </si>
  <si>
    <t>п.1.1.1</t>
  </si>
  <si>
    <t>Итого комплекс процессных мероприятий</t>
  </si>
  <si>
    <t>х</t>
  </si>
  <si>
    <t>2027год</t>
  </si>
  <si>
    <t>Задача муниципальной программы - обеспечение благоприятных условий для организации отдыха, оздоровления и занятости детей, детей-сирот и детей, оставшихся без попечения родителей с целью формирования и сохранения здоровья и благополучия детей</t>
  </si>
  <si>
    <t>Комплекс процессных мероприятий -  организация отдыха, оздоровления и занятости детей и подростков</t>
  </si>
  <si>
    <t>Ответственный за реализацию комплекса процессных мероприятий - управление  опеки и попечительства в отношении несовершеннолетних администрации муниципального образования Кавказский район</t>
  </si>
  <si>
    <t>Организация работы профильных лагерей, организованных муниципальными образовательными  организациями, осуществляющими организацию отдыха и оздоровления  обучающихся в каникулярное время с дневным пребыванием с обязательной организацией их питания</t>
  </si>
  <si>
    <t>Доля детей охваченных отдыхом, оздоровлением и занятостью  в лагерях дневного
пребывания на базе муниципальных образовательных организаций в каникулярное время из числа лиц обучающихся в образовательных организациях</t>
  </si>
  <si>
    <t xml:space="preserve">Управление образования администрации    МО  Кавказский район </t>
  </si>
  <si>
    <t>п.1.2.1</t>
  </si>
  <si>
    <t>2.1.1</t>
  </si>
  <si>
    <t>Приобретение продуктов питания, обеспечение доставки и (или) приготовления готового питания для детей (организация услуги) в профильных лагерях, организованных муниципальными образовательными организациями, осуществляющими организацию отдыха и оздоровления обучающихся в каникулярное время с дневным пребыванием с обязательной организацией их питания</t>
  </si>
  <si>
    <t xml:space="preserve">Выполнены функции лагерей дневного пребывания детей, организованных на базе муниципальных образовательных организаций </t>
  </si>
  <si>
    <t xml:space="preserve">единица </t>
  </si>
  <si>
    <t>2.1.2</t>
  </si>
  <si>
    <t>Расходы, связанные с открытием и организацией работы лагерей дневного пребывания на базе образовательных учреждений</t>
  </si>
  <si>
    <t>образовательные учреждения подготовлены к открытию лагерей дневного пребывания</t>
  </si>
  <si>
    <t>Организация работы «Лагерей труда и отдыха дневного пребывания»</t>
  </si>
  <si>
    <t xml:space="preserve">Доля детей охваченных отдыхом, оздоровлением и занятостью  в лагерях труда и отдыха на базе муниципальных образовательных организаций в каникулярное время из числа лиц обучающихся в образовательных организациях </t>
  </si>
  <si>
    <t>Организация отдыха детей в краевых и муниципальных профильных сменах в оздоровительных учреждениях Краснодарского края</t>
  </si>
  <si>
    <t xml:space="preserve">доля детей-сирот получивших меры государственной поддержки в сфере организации отдыха и оздоровления  (подлежащих  оздоровлению), от общей численности детей-сирот проживающих в Кавказском районе 
</t>
  </si>
  <si>
    <t xml:space="preserve">Отдел молодежной политики администрации МО  Кавказский район, управление образования администрации    МО  Кавказский район </t>
  </si>
  <si>
    <t>2.3.1</t>
  </si>
  <si>
    <t>Приобретение туристической услуги для проведения муниципальной тематической смены для подростков  в возрасте от 14 до 17 лет, приобретение услуги по оздоровлению подростков в возрасте от 14 до 17 лет в муниципальной профильной смене</t>
  </si>
  <si>
    <t xml:space="preserve"> приобретена туристическая услуга для проведения муниципальной тематической смены для подростков в возрасте от 14 до 17 лет</t>
  </si>
  <si>
    <t xml:space="preserve">Отдел молодежной политики администрации МО  Кавказский район </t>
  </si>
  <si>
    <t>2.3.2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</si>
  <si>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приёмную семью  или на патронатное воспитание, к месту лечения (отдыха) и обратно</t>
  </si>
  <si>
    <t xml:space="preserve">произведена оплата проезда детей-сирот и детей, оставшихся без попечения родителей к месту лечения (отдыха) и обратно
</t>
  </si>
  <si>
    <t xml:space="preserve">Организация мало-затратных форм отдыха:  туристических слётов, палаточных лагерей,  многодневных и однодневных походов, многодневных и однодневных экспедиций,  участие в соревнованиях, конкурсах и мероприятиях </t>
  </si>
  <si>
    <t>Доля детей, получивших меры государственной поддержки в сфере организации оздоровления и отдыха детей в Кавказском районе, от общей численности детей школьного возраста  (от 7 до 17 включительно),  обратившихся за их получением</t>
  </si>
  <si>
    <t>Управление образования, отдел культуры, отдел по физической культуре и спорту администрации    МО  Кавказский район</t>
  </si>
  <si>
    <t>2.4.1</t>
  </si>
  <si>
    <t xml:space="preserve">Организация доставки детей  к местам отдыха и обратно, к местам проведения  массовых мероприятий </t>
  </si>
  <si>
    <t xml:space="preserve">обеспечена доставка детей  </t>
  </si>
  <si>
    <t>2.4.2</t>
  </si>
  <si>
    <t xml:space="preserve">Приобретение услуги досуговых и зрелищных заведений, культурно-массовых учреждений и обеспечение доставки детей </t>
  </si>
  <si>
    <t>приобретена услуга, обеспечена доставка детей</t>
  </si>
  <si>
    <t xml:space="preserve">Отдел культуры администрации    МО  Кавказский район </t>
  </si>
  <si>
    <t>2.4.3</t>
  </si>
  <si>
    <t>Приобретение грамот, кубков, призов победителей  спортивных соревнований</t>
  </si>
  <si>
    <t>награждены победители спортивных соревнований</t>
  </si>
  <si>
    <t>Отдел по физической культуре и спорту администрации    МО  Кавказский район</t>
  </si>
  <si>
    <t>2.4.4</t>
  </si>
  <si>
    <t>Организация работы палаточных  лагерей, организованных образовательными  организациями, осуществляющими организацию отдыха и оздоровления  обучающихся,  с круглосуточным  пребыванием, с обязательной организацией их 4-х разового питания</t>
  </si>
  <si>
    <t>Организация экскурсий по краю, за пределами края, за пределами РФ</t>
  </si>
  <si>
    <t>Количество проведенных экскурий по краю, за пределами края, за пределами РФ</t>
  </si>
  <si>
    <t>Организация работы дневных тематических площадок   и  вечерних спортивных площадок</t>
  </si>
  <si>
    <t>Количество проведенных мероприятий спортивно-игровой и творческой направленности</t>
  </si>
  <si>
    <t xml:space="preserve">Доля детей, получивших меры государственной поддержки, в общей численности детей,  имеющих право на их получение и обратившихся за их получением из числа лиц, проявивших выдающиеся способности   </t>
  </si>
  <si>
    <t>Организация досуга подростков на дворовых площадках по месту жительства и клубах по месту жительства</t>
  </si>
  <si>
    <t>Количество проведенных мероприятий, направленных на организацию отдыха и занятости детей в каникулярный период</t>
  </si>
  <si>
    <t>2025год</t>
  </si>
  <si>
    <t>X</t>
  </si>
  <si>
    <t>2026год</t>
  </si>
  <si>
    <t>2028год</t>
  </si>
  <si>
    <t>Всего по муниципальной программе</t>
  </si>
  <si>
    <t>4. Финансовое обеспечение реализации муниципальной программы</t>
  </si>
  <si>
    <t>Наименование источника финансового обеспечения</t>
  </si>
  <si>
    <t>Объем финансового обеспечения по годам реализации, тыс.рублей</t>
  </si>
  <si>
    <t>Всего, в том числе:</t>
  </si>
  <si>
    <t>федеральный бюджет</t>
  </si>
  <si>
    <t>краевой бюджет</t>
  </si>
  <si>
    <t>местный бюджет</t>
  </si>
  <si>
    <t>внебюджетные источники</t>
  </si>
  <si>
    <t>Процессная часть (всего), в том числе:</t>
  </si>
  <si>
    <t xml:space="preserve">краевой бюджет </t>
  </si>
  <si>
    <t>число подростков в возрасте от 14 до 17 лет, доставленных на оздоровление в профильные смены, проводимые департаментом   молодежной политики, подведомственными учреждениями департамента  молодежной политики Краснодарского края</t>
  </si>
  <si>
    <t xml:space="preserve"> Оздоровление подростков в возрасте от 14 до 17 лет в профильных сменах, проводимых департаментом   молодежной политики Краснодарского края, подведомственными учреждениями департамента  молодежной политики Краснодарского края (приобретение транспортной услуги для доставки подростков)
</t>
  </si>
  <si>
    <t>411 034,8 тыс. рублей</t>
  </si>
  <si>
    <r>
      <t xml:space="preserve"> </t>
    </r>
    <r>
      <rPr>
        <sz val="12"/>
        <rFont val="Times New Roman"/>
        <family val="1"/>
        <charset val="204"/>
      </rPr>
      <t>ГП:  количество проведенных мероприятий спортивно-игровой и творческой направленности и мероприятий, направленных на профилактику безнадзорности и правонарушений несовершеннолетних</t>
    </r>
  </si>
  <si>
    <t>Исполняющий обязанности заместителя главы муниципального образования Кавказский район</t>
  </si>
  <si>
    <t>В.А. Пеплов</t>
  </si>
  <si>
    <t>Исполняющий обязанности заместителя главы муниципального образования Кавказский район                                                    В.А. Пеплов</t>
  </si>
  <si>
    <t>Исполняющий обязанности заместителя главы муниципального образования Кавказский район                                                                                                 В.А. Пеплов</t>
  </si>
  <si>
    <t>Исполняющий обязанности заместителя</t>
  </si>
  <si>
    <t>главы муниципального образования</t>
  </si>
  <si>
    <t>Кавказский район                                                                                                      В.А. Пеплов</t>
  </si>
  <si>
    <t xml:space="preserve">Приложение 
к постановлению администрации муниципального образования Кавказский район
от 22.01.2026 № 58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</si>
</sst>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i/>
      <sz val="14"/>
      <name val="Calibri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36"/>
      <name val="Times New Roman"/>
      <family val="1"/>
      <charset val="204"/>
    </font>
    <font>
      <strike/>
      <sz val="12"/>
      <name val="Times New Roman"/>
      <family val="1"/>
      <charset val="204"/>
    </font>
    <font>
      <sz val="48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/>
    <xf numFmtId="0" fontId="2" fillId="0" borderId="1" xfId="0" applyFont="1" applyBorder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70"/>
  <sheetViews>
    <sheetView tabSelected="1" view="pageBreakPreview" zoomScaleNormal="75" workbookViewId="0">
      <selection activeCell="B6" sqref="B6"/>
    </sheetView>
  </sheetViews>
  <sheetFormatPr defaultColWidth="9.140625" defaultRowHeight="15"/>
  <cols>
    <col min="1" max="1" width="43.28515625" style="2" customWidth="1"/>
    <col min="2" max="2" width="69.85546875" style="2" customWidth="1"/>
    <col min="3" max="16384" width="9.140625" style="2"/>
  </cols>
  <sheetData>
    <row r="1" spans="1:5" ht="93.75">
      <c r="A1" s="1"/>
      <c r="B1" s="3" t="s">
        <v>200</v>
      </c>
    </row>
    <row r="2" spans="1:5" ht="51.75" customHeight="1">
      <c r="A2" s="45" t="s">
        <v>0</v>
      </c>
      <c r="B2" s="45"/>
    </row>
    <row r="3" spans="1:5" ht="18.75">
      <c r="A3" s="46" t="s">
        <v>1</v>
      </c>
      <c r="B3" s="46"/>
    </row>
    <row r="4" spans="1:5" ht="18.75">
      <c r="A4" s="1"/>
    </row>
    <row r="5" spans="1:5" ht="78.75" customHeight="1">
      <c r="A5" s="4" t="s">
        <v>2</v>
      </c>
      <c r="B5" s="5" t="s">
        <v>3</v>
      </c>
      <c r="C5" s="6"/>
      <c r="D5" s="6"/>
      <c r="E5" s="6"/>
    </row>
    <row r="6" spans="1:5" ht="112.5">
      <c r="A6" s="4" t="s">
        <v>4</v>
      </c>
      <c r="B6" s="5" t="s">
        <v>5</v>
      </c>
      <c r="C6" s="6"/>
      <c r="D6" s="6"/>
      <c r="E6" s="6"/>
    </row>
    <row r="7" spans="1:5" ht="150">
      <c r="A7" s="4" t="s">
        <v>6</v>
      </c>
      <c r="B7" s="5" t="s">
        <v>7</v>
      </c>
      <c r="C7" s="6"/>
      <c r="D7" s="6"/>
      <c r="E7" s="6"/>
    </row>
    <row r="8" spans="1:5" ht="33" customHeight="1">
      <c r="A8" s="4" t="s">
        <v>8</v>
      </c>
      <c r="B8" s="5" t="s">
        <v>9</v>
      </c>
      <c r="C8" s="6"/>
      <c r="D8" s="6"/>
      <c r="E8" s="6"/>
    </row>
    <row r="9" spans="1:5" ht="82.5" customHeight="1">
      <c r="A9" s="4" t="s">
        <v>10</v>
      </c>
      <c r="B9" s="5" t="s">
        <v>11</v>
      </c>
      <c r="C9" s="6"/>
      <c r="D9" s="6"/>
      <c r="E9" s="6"/>
    </row>
    <row r="10" spans="1:5" ht="32.25" customHeight="1">
      <c r="A10" s="4" t="s">
        <v>12</v>
      </c>
      <c r="B10" s="5" t="s">
        <v>13</v>
      </c>
      <c r="C10" s="6"/>
      <c r="D10" s="6"/>
      <c r="E10" s="6"/>
    </row>
    <row r="11" spans="1:5" ht="75.75" customHeight="1">
      <c r="A11" s="7" t="s">
        <v>14</v>
      </c>
      <c r="B11" s="41" t="s">
        <v>191</v>
      </c>
      <c r="C11" s="6"/>
      <c r="D11" s="6"/>
      <c r="E11" s="6"/>
    </row>
    <row r="12" spans="1:5" ht="81.75" customHeight="1">
      <c r="A12" s="7" t="s">
        <v>15</v>
      </c>
      <c r="B12" s="5" t="s">
        <v>16</v>
      </c>
      <c r="C12" s="6"/>
      <c r="D12" s="8"/>
      <c r="E12" s="6"/>
    </row>
    <row r="13" spans="1:5" ht="18.75">
      <c r="A13" s="9"/>
      <c r="B13" s="6"/>
      <c r="C13" s="6"/>
      <c r="D13" s="6"/>
      <c r="E13" s="6"/>
    </row>
    <row r="14" spans="1:5" ht="65.25" customHeight="1">
      <c r="A14" s="43" t="s">
        <v>193</v>
      </c>
      <c r="B14" s="44" t="s">
        <v>194</v>
      </c>
      <c r="C14" s="10"/>
      <c r="D14" s="10"/>
      <c r="E14" s="10"/>
    </row>
    <row r="15" spans="1:5" ht="15.75">
      <c r="A15" s="11"/>
    </row>
    <row r="16" spans="1:5" ht="15.75">
      <c r="A16" s="11"/>
    </row>
    <row r="17" spans="1:1" ht="15.75">
      <c r="A17" s="11"/>
    </row>
    <row r="18" spans="1:1" ht="15.75">
      <c r="A18" s="11"/>
    </row>
    <row r="19" spans="1:1" ht="15.75">
      <c r="A19" s="11"/>
    </row>
    <row r="20" spans="1:1" ht="15.75">
      <c r="A20" s="11"/>
    </row>
    <row r="21" spans="1:1" ht="15.75">
      <c r="A21" s="11"/>
    </row>
    <row r="22" spans="1:1" ht="15.75">
      <c r="A22" s="11"/>
    </row>
    <row r="23" spans="1:1" ht="15.75">
      <c r="A23" s="11"/>
    </row>
    <row r="24" spans="1:1" ht="15.75">
      <c r="A24" s="11"/>
    </row>
    <row r="25" spans="1:1" ht="15.75">
      <c r="A25" s="11"/>
    </row>
    <row r="69" spans="1:27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</row>
    <row r="70" spans="1:27" ht="15.75">
      <c r="A70" s="11"/>
    </row>
  </sheetData>
  <mergeCells count="2">
    <mergeCell ref="A2:B2"/>
    <mergeCell ref="A3:B3"/>
  </mergeCells>
  <printOptions horizontalCentered="1"/>
  <pageMargins left="1.1811023622047245" right="0.78740157480314965" top="0.78740157480314965" bottom="0.39370078740157483" header="0.51181102362204722" footer="0.51181102362204722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8"/>
  <sheetViews>
    <sheetView view="pageBreakPreview" zoomScaleNormal="82" workbookViewId="0">
      <selection activeCell="H45" sqref="H45"/>
    </sheetView>
  </sheetViews>
  <sheetFormatPr defaultColWidth="9.140625" defaultRowHeight="15"/>
  <cols>
    <col min="1" max="1" width="7.85546875" style="13" customWidth="1"/>
    <col min="2" max="2" width="25.28515625" style="13" customWidth="1"/>
    <col min="3" max="3" width="6.7109375" style="14" customWidth="1"/>
    <col min="4" max="5" width="6.42578125" style="13" customWidth="1"/>
    <col min="6" max="7" width="6.7109375" style="13" customWidth="1"/>
    <col min="8" max="8" width="7.42578125" style="13" customWidth="1"/>
    <col min="9" max="9" width="39.85546875" style="13" customWidth="1"/>
    <col min="10" max="10" width="19.42578125" style="13" customWidth="1"/>
    <col min="11" max="11" width="39.140625" style="15" customWidth="1"/>
    <col min="12" max="20" width="9.140625" style="13"/>
    <col min="21" max="21" width="8.85546875" style="13" customWidth="1"/>
    <col min="22" max="22" width="9.140625" style="13" hidden="1"/>
    <col min="23" max="23" width="0.140625" style="13" customWidth="1"/>
    <col min="24" max="16384" width="9.140625" style="13"/>
  </cols>
  <sheetData>
    <row r="1" spans="1:14" ht="18.75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4" ht="15.7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4" ht="33" customHeight="1">
      <c r="A3" s="49" t="s">
        <v>18</v>
      </c>
      <c r="B3" s="49" t="s">
        <v>19</v>
      </c>
      <c r="C3" s="49" t="s">
        <v>20</v>
      </c>
      <c r="D3" s="49" t="s">
        <v>21</v>
      </c>
      <c r="E3" s="49" t="s">
        <v>22</v>
      </c>
      <c r="F3" s="49"/>
      <c r="G3" s="49"/>
      <c r="H3" s="49"/>
      <c r="I3" s="49" t="s">
        <v>23</v>
      </c>
      <c r="J3" s="49" t="s">
        <v>24</v>
      </c>
      <c r="K3" s="49" t="s">
        <v>25</v>
      </c>
    </row>
    <row r="4" spans="1:14" ht="72" customHeight="1">
      <c r="A4" s="49"/>
      <c r="B4" s="49"/>
      <c r="C4" s="49"/>
      <c r="D4" s="49"/>
      <c r="E4" s="36" t="s">
        <v>26</v>
      </c>
      <c r="F4" s="36" t="s">
        <v>27</v>
      </c>
      <c r="G4" s="36" t="s">
        <v>28</v>
      </c>
      <c r="H4" s="36" t="s">
        <v>29</v>
      </c>
      <c r="I4" s="49"/>
      <c r="J4" s="49"/>
      <c r="K4" s="49"/>
    </row>
    <row r="5" spans="1:14" ht="15.7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  <c r="I5" s="36">
        <v>9</v>
      </c>
      <c r="J5" s="36">
        <v>10</v>
      </c>
      <c r="K5" s="38">
        <v>11</v>
      </c>
    </row>
    <row r="6" spans="1:14" ht="15.75" customHeight="1">
      <c r="A6" s="37">
        <v>1</v>
      </c>
      <c r="B6" s="52" t="s">
        <v>30</v>
      </c>
      <c r="C6" s="52"/>
      <c r="D6" s="52"/>
      <c r="E6" s="52"/>
      <c r="F6" s="52"/>
      <c r="G6" s="52"/>
      <c r="H6" s="52"/>
      <c r="I6" s="52"/>
      <c r="J6" s="52"/>
      <c r="K6" s="52"/>
    </row>
    <row r="7" spans="1:14" ht="40.5" customHeight="1">
      <c r="A7" s="37" t="s">
        <v>31</v>
      </c>
      <c r="B7" s="53" t="s">
        <v>32</v>
      </c>
      <c r="C7" s="53"/>
      <c r="D7" s="53"/>
      <c r="E7" s="53"/>
      <c r="F7" s="53"/>
      <c r="G7" s="53"/>
      <c r="H7" s="53"/>
      <c r="I7" s="53"/>
      <c r="J7" s="53"/>
      <c r="K7" s="53"/>
    </row>
    <row r="8" spans="1:14" ht="186" customHeight="1">
      <c r="A8" s="37" t="s">
        <v>33</v>
      </c>
      <c r="B8" s="42" t="s">
        <v>34</v>
      </c>
      <c r="C8" s="36" t="s">
        <v>35</v>
      </c>
      <c r="D8" s="36">
        <v>463</v>
      </c>
      <c r="E8" s="36">
        <v>497</v>
      </c>
      <c r="F8" s="36">
        <v>523</v>
      </c>
      <c r="G8" s="36">
        <v>549</v>
      </c>
      <c r="H8" s="36">
        <v>575</v>
      </c>
      <c r="I8" s="36" t="s">
        <v>36</v>
      </c>
      <c r="J8" s="36" t="s">
        <v>37</v>
      </c>
      <c r="K8" s="36" t="s">
        <v>38</v>
      </c>
    </row>
    <row r="9" spans="1:14" ht="40.5" customHeight="1">
      <c r="A9" s="37" t="s">
        <v>39</v>
      </c>
      <c r="B9" s="53" t="s">
        <v>40</v>
      </c>
      <c r="C9" s="53"/>
      <c r="D9" s="53"/>
      <c r="E9" s="53"/>
      <c r="F9" s="53"/>
      <c r="G9" s="53"/>
      <c r="H9" s="53"/>
      <c r="I9" s="53"/>
      <c r="J9" s="53"/>
      <c r="K9" s="53"/>
    </row>
    <row r="10" spans="1:14" ht="195" customHeight="1">
      <c r="A10" s="37" t="s">
        <v>41</v>
      </c>
      <c r="B10" s="36" t="s">
        <v>42</v>
      </c>
      <c r="C10" s="36" t="s">
        <v>43</v>
      </c>
      <c r="D10" s="36">
        <v>100</v>
      </c>
      <c r="E10" s="36">
        <v>100</v>
      </c>
      <c r="F10" s="36">
        <v>100</v>
      </c>
      <c r="G10" s="36">
        <v>100</v>
      </c>
      <c r="H10" s="36">
        <v>100</v>
      </c>
      <c r="I10" s="36" t="s">
        <v>44</v>
      </c>
      <c r="J10" s="36" t="s">
        <v>45</v>
      </c>
      <c r="K10" s="36" t="s">
        <v>46</v>
      </c>
    </row>
    <row r="11" spans="1:14" ht="40.5" customHeight="1">
      <c r="A11" s="37" t="s">
        <v>47</v>
      </c>
      <c r="B11" s="53" t="s">
        <v>48</v>
      </c>
      <c r="C11" s="53"/>
      <c r="D11" s="53"/>
      <c r="E11" s="53"/>
      <c r="F11" s="53"/>
      <c r="G11" s="53"/>
      <c r="H11" s="53"/>
      <c r="I11" s="53"/>
      <c r="J11" s="53"/>
      <c r="K11" s="53"/>
    </row>
    <row r="12" spans="1:14" ht="240" customHeight="1">
      <c r="A12" s="37" t="s">
        <v>49</v>
      </c>
      <c r="B12" s="36" t="s">
        <v>50</v>
      </c>
      <c r="C12" s="36" t="s">
        <v>51</v>
      </c>
      <c r="D12" s="36">
        <v>40</v>
      </c>
      <c r="E12" s="36">
        <v>34</v>
      </c>
      <c r="F12" s="36">
        <v>26</v>
      </c>
      <c r="G12" s="36">
        <v>26</v>
      </c>
      <c r="H12" s="36">
        <v>26</v>
      </c>
      <c r="I12" s="36" t="s">
        <v>36</v>
      </c>
      <c r="J12" s="36" t="s">
        <v>37</v>
      </c>
      <c r="K12" s="36" t="s">
        <v>52</v>
      </c>
    </row>
    <row r="13" spans="1:14" ht="183" customHeight="1">
      <c r="A13" s="37" t="s">
        <v>53</v>
      </c>
      <c r="B13" s="36" t="s">
        <v>54</v>
      </c>
      <c r="C13" s="36" t="s">
        <v>35</v>
      </c>
      <c r="D13" s="36">
        <v>210</v>
      </c>
      <c r="E13" s="36">
        <v>210</v>
      </c>
      <c r="F13" s="36">
        <v>210</v>
      </c>
      <c r="G13" s="36">
        <v>210</v>
      </c>
      <c r="H13" s="36">
        <v>210</v>
      </c>
      <c r="I13" s="36" t="s">
        <v>36</v>
      </c>
      <c r="J13" s="36" t="s">
        <v>37</v>
      </c>
      <c r="K13" s="36" t="s">
        <v>55</v>
      </c>
    </row>
    <row r="14" spans="1:14" ht="230.25" customHeight="1">
      <c r="A14" s="37" t="s">
        <v>56</v>
      </c>
      <c r="B14" s="40" t="s">
        <v>57</v>
      </c>
      <c r="C14" s="36" t="s">
        <v>35</v>
      </c>
      <c r="D14" s="40">
        <v>1390</v>
      </c>
      <c r="E14" s="40">
        <v>1390</v>
      </c>
      <c r="F14" s="40">
        <v>1400</v>
      </c>
      <c r="G14" s="40">
        <v>1400</v>
      </c>
      <c r="H14" s="40">
        <v>1410</v>
      </c>
      <c r="I14" s="40" t="s">
        <v>58</v>
      </c>
      <c r="J14" s="40" t="s">
        <v>59</v>
      </c>
      <c r="K14" s="36" t="s">
        <v>60</v>
      </c>
      <c r="M14" s="47"/>
      <c r="N14" s="47"/>
    </row>
    <row r="15" spans="1:14" ht="182.25" customHeight="1">
      <c r="A15" s="37" t="s">
        <v>61</v>
      </c>
      <c r="B15" s="36" t="s">
        <v>62</v>
      </c>
      <c r="C15" s="36" t="s">
        <v>35</v>
      </c>
      <c r="D15" s="36">
        <v>50</v>
      </c>
      <c r="E15" s="36">
        <v>50</v>
      </c>
      <c r="F15" s="36">
        <v>50</v>
      </c>
      <c r="G15" s="36">
        <v>50</v>
      </c>
      <c r="H15" s="36">
        <v>50</v>
      </c>
      <c r="I15" s="40" t="s">
        <v>58</v>
      </c>
      <c r="J15" s="36" t="s">
        <v>63</v>
      </c>
      <c r="K15" s="36" t="s">
        <v>64</v>
      </c>
      <c r="L15" s="16"/>
      <c r="M15" s="17"/>
    </row>
    <row r="16" spans="1:14" ht="182.25" customHeight="1">
      <c r="A16" s="37" t="s">
        <v>65</v>
      </c>
      <c r="B16" s="36" t="s">
        <v>66</v>
      </c>
      <c r="C16" s="36" t="s">
        <v>35</v>
      </c>
      <c r="D16" s="36" t="s">
        <v>67</v>
      </c>
      <c r="E16" s="36" t="s">
        <v>68</v>
      </c>
      <c r="F16" s="36" t="s">
        <v>69</v>
      </c>
      <c r="G16" s="36" t="s">
        <v>69</v>
      </c>
      <c r="H16" s="36" t="s">
        <v>70</v>
      </c>
      <c r="I16" s="35" t="s">
        <v>58</v>
      </c>
      <c r="J16" s="36" t="s">
        <v>71</v>
      </c>
      <c r="K16" s="36" t="s">
        <v>72</v>
      </c>
    </row>
    <row r="17" spans="1:12" ht="255.75" customHeight="1">
      <c r="A17" s="37" t="s">
        <v>73</v>
      </c>
      <c r="B17" s="36" t="s">
        <v>74</v>
      </c>
      <c r="C17" s="36" t="s">
        <v>35</v>
      </c>
      <c r="D17" s="36">
        <v>115</v>
      </c>
      <c r="E17" s="36">
        <v>115</v>
      </c>
      <c r="F17" s="36">
        <v>115</v>
      </c>
      <c r="G17" s="36">
        <v>115</v>
      </c>
      <c r="H17" s="36">
        <v>115</v>
      </c>
      <c r="I17" s="40" t="s">
        <v>75</v>
      </c>
      <c r="J17" s="36" t="s">
        <v>76</v>
      </c>
      <c r="K17" s="40" t="s">
        <v>77</v>
      </c>
    </row>
    <row r="18" spans="1:12" ht="182.25" customHeight="1">
      <c r="A18" s="37" t="s">
        <v>78</v>
      </c>
      <c r="B18" s="36" t="s">
        <v>79</v>
      </c>
      <c r="C18" s="36" t="s">
        <v>35</v>
      </c>
      <c r="D18" s="36">
        <v>12100</v>
      </c>
      <c r="E18" s="36">
        <v>12100</v>
      </c>
      <c r="F18" s="36">
        <v>12100</v>
      </c>
      <c r="G18" s="36">
        <v>12100</v>
      </c>
      <c r="H18" s="36">
        <v>12100</v>
      </c>
      <c r="I18" s="35" t="s">
        <v>58</v>
      </c>
      <c r="J18" s="36" t="s">
        <v>76</v>
      </c>
      <c r="K18" s="18" t="s">
        <v>192</v>
      </c>
      <c r="L18" s="19"/>
    </row>
    <row r="19" spans="1:12" ht="180.75" customHeight="1">
      <c r="A19" s="37" t="s">
        <v>80</v>
      </c>
      <c r="B19" s="36" t="s">
        <v>81</v>
      </c>
      <c r="C19" s="36" t="s">
        <v>35</v>
      </c>
      <c r="D19" s="36">
        <v>40</v>
      </c>
      <c r="E19" s="36">
        <v>40</v>
      </c>
      <c r="F19" s="36">
        <v>40</v>
      </c>
      <c r="G19" s="36">
        <v>40</v>
      </c>
      <c r="H19" s="36">
        <v>40</v>
      </c>
      <c r="I19" s="36" t="s">
        <v>82</v>
      </c>
      <c r="J19" s="36" t="s">
        <v>83</v>
      </c>
      <c r="K19" s="36" t="s">
        <v>84</v>
      </c>
      <c r="L19" s="19"/>
    </row>
    <row r="20" spans="1:12" ht="179.25" customHeight="1">
      <c r="A20" s="37" t="s">
        <v>85</v>
      </c>
      <c r="B20" s="36" t="s">
        <v>86</v>
      </c>
      <c r="C20" s="36" t="s">
        <v>35</v>
      </c>
      <c r="D20" s="36">
        <v>360</v>
      </c>
      <c r="E20" s="36">
        <v>176</v>
      </c>
      <c r="F20" s="36">
        <v>360</v>
      </c>
      <c r="G20" s="36">
        <v>360</v>
      </c>
      <c r="H20" s="36">
        <v>360</v>
      </c>
      <c r="I20" s="36" t="s">
        <v>82</v>
      </c>
      <c r="J20" s="36" t="s">
        <v>83</v>
      </c>
      <c r="K20" s="36" t="s">
        <v>87</v>
      </c>
      <c r="L20" s="19"/>
    </row>
    <row r="21" spans="1:12" ht="202.5" customHeight="1">
      <c r="A21" s="37" t="s">
        <v>88</v>
      </c>
      <c r="B21" s="36" t="s">
        <v>89</v>
      </c>
      <c r="C21" s="36" t="s">
        <v>35</v>
      </c>
      <c r="D21" s="36">
        <v>8600</v>
      </c>
      <c r="E21" s="36">
        <v>8600</v>
      </c>
      <c r="F21" s="36">
        <v>8600</v>
      </c>
      <c r="G21" s="36">
        <v>8600</v>
      </c>
      <c r="H21" s="36">
        <v>8600</v>
      </c>
      <c r="I21" s="36" t="s">
        <v>90</v>
      </c>
      <c r="J21" s="36" t="s">
        <v>76</v>
      </c>
      <c r="K21" s="36" t="s">
        <v>84</v>
      </c>
      <c r="L21" s="19"/>
    </row>
    <row r="22" spans="1:12" ht="203.25" customHeight="1">
      <c r="A22" s="37" t="s">
        <v>91</v>
      </c>
      <c r="B22" s="36" t="s">
        <v>92</v>
      </c>
      <c r="C22" s="36" t="s">
        <v>43</v>
      </c>
      <c r="D22" s="36">
        <v>100</v>
      </c>
      <c r="E22" s="36">
        <v>100</v>
      </c>
      <c r="F22" s="36">
        <v>100</v>
      </c>
      <c r="G22" s="36">
        <v>100</v>
      </c>
      <c r="H22" s="36">
        <v>100</v>
      </c>
      <c r="I22" s="36" t="s">
        <v>90</v>
      </c>
      <c r="J22" s="36" t="s">
        <v>76</v>
      </c>
      <c r="K22" s="36" t="s">
        <v>84</v>
      </c>
    </row>
    <row r="23" spans="1:12" ht="208.5" customHeight="1">
      <c r="A23" s="37" t="s">
        <v>93</v>
      </c>
      <c r="B23" s="36" t="s">
        <v>189</v>
      </c>
      <c r="C23" s="36" t="s">
        <v>35</v>
      </c>
      <c r="D23" s="36">
        <v>15</v>
      </c>
      <c r="E23" s="36">
        <v>13</v>
      </c>
      <c r="F23" s="36">
        <v>15</v>
      </c>
      <c r="G23" s="36">
        <v>15</v>
      </c>
      <c r="H23" s="36">
        <v>15</v>
      </c>
      <c r="I23" s="36" t="s">
        <v>82</v>
      </c>
      <c r="J23" s="36" t="s">
        <v>71</v>
      </c>
      <c r="K23" s="36" t="s">
        <v>94</v>
      </c>
    </row>
    <row r="24" spans="1:12" ht="168.75" customHeight="1">
      <c r="A24" s="37" t="s">
        <v>95</v>
      </c>
      <c r="B24" s="36" t="s">
        <v>96</v>
      </c>
      <c r="C24" s="36" t="s">
        <v>35</v>
      </c>
      <c r="D24" s="36">
        <v>3190</v>
      </c>
      <c r="E24" s="36">
        <v>800</v>
      </c>
      <c r="F24" s="36">
        <v>800</v>
      </c>
      <c r="G24" s="36">
        <v>800</v>
      </c>
      <c r="H24" s="36">
        <v>800</v>
      </c>
      <c r="I24" s="36" t="s">
        <v>90</v>
      </c>
      <c r="J24" s="36" t="s">
        <v>71</v>
      </c>
      <c r="K24" s="36" t="s">
        <v>87</v>
      </c>
    </row>
    <row r="25" spans="1:12" ht="237" customHeight="1">
      <c r="A25" s="37" t="s">
        <v>97</v>
      </c>
      <c r="B25" s="36" t="s">
        <v>98</v>
      </c>
      <c r="C25" s="36" t="s">
        <v>35</v>
      </c>
      <c r="D25" s="36">
        <v>0</v>
      </c>
      <c r="E25" s="36">
        <v>150</v>
      </c>
      <c r="F25" s="36">
        <v>0</v>
      </c>
      <c r="G25" s="36">
        <v>0</v>
      </c>
      <c r="H25" s="36">
        <v>0</v>
      </c>
      <c r="I25" s="36" t="s">
        <v>58</v>
      </c>
      <c r="J25" s="36" t="s">
        <v>76</v>
      </c>
      <c r="K25" s="36" t="s">
        <v>64</v>
      </c>
    </row>
    <row r="26" spans="1:12" ht="15.75">
      <c r="A26" s="50" t="s">
        <v>99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</row>
    <row r="27" spans="1:12" ht="18.75" customHeight="1">
      <c r="A27" s="51" t="s">
        <v>195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</row>
    <row r="28" spans="1:12" ht="15.7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</sheetData>
  <mergeCells count="18">
    <mergeCell ref="A26:K26"/>
    <mergeCell ref="A27:K27"/>
    <mergeCell ref="A28:K28"/>
    <mergeCell ref="B6:K6"/>
    <mergeCell ref="B7:K7"/>
    <mergeCell ref="B9:K9"/>
    <mergeCell ref="B11:K11"/>
    <mergeCell ref="M14:N14"/>
    <mergeCell ref="A1:K1"/>
    <mergeCell ref="A2:K2"/>
    <mergeCell ref="A3:A4"/>
    <mergeCell ref="B3:B4"/>
    <mergeCell ref="C3:C4"/>
    <mergeCell ref="D3:D4"/>
    <mergeCell ref="E3:H3"/>
    <mergeCell ref="I3:I4"/>
    <mergeCell ref="J3:J4"/>
    <mergeCell ref="K3:K4"/>
  </mergeCells>
  <printOptions horizontalCentered="1"/>
  <pageMargins left="0.78740157480314965" right="0.39370078740157483" top="1.1811023622047245" bottom="0.78740157480314965" header="0.98425196850393704" footer="0.51181102362204722"/>
  <pageSetup paperSize="9" scale="76" orientation="landscape" horizontalDpi="300" verticalDpi="30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97"/>
  <sheetViews>
    <sheetView view="pageBreakPreview" topLeftCell="A80" zoomScale="90" zoomScaleNormal="90" zoomScaleSheetLayoutView="90" zoomScalePageLayoutView="90" workbookViewId="0">
      <selection activeCell="D81" sqref="D81"/>
    </sheetView>
  </sheetViews>
  <sheetFormatPr defaultColWidth="9.140625" defaultRowHeight="15"/>
  <cols>
    <col min="1" max="1" width="6.140625" style="13" customWidth="1"/>
    <col min="2" max="2" width="27.7109375" style="13" customWidth="1"/>
    <col min="3" max="3" width="11.42578125" style="14" customWidth="1"/>
    <col min="4" max="4" width="12.7109375" style="13" customWidth="1"/>
    <col min="5" max="5" width="10.85546875" style="13" customWidth="1"/>
    <col min="6" max="6" width="11.28515625" style="13" customWidth="1"/>
    <col min="7" max="7" width="11.5703125" style="13" customWidth="1"/>
    <col min="8" max="8" width="9.140625" style="13"/>
    <col min="9" max="9" width="20.5703125" style="13" customWidth="1"/>
    <col min="10" max="10" width="8.85546875" style="13" customWidth="1"/>
    <col min="11" max="11" width="16.28515625" style="13" customWidth="1"/>
    <col min="12" max="12" width="16.7109375" style="13" customWidth="1"/>
    <col min="13" max="13" width="16" style="14" customWidth="1"/>
    <col min="14" max="14" width="18.7109375" style="13" customWidth="1"/>
    <col min="15" max="16384" width="9.140625" style="13"/>
  </cols>
  <sheetData>
    <row r="1" spans="1:14" ht="18.75">
      <c r="B1" s="46" t="s">
        <v>100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8.75">
      <c r="A2" s="46" t="s">
        <v>101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4" spans="1:14" ht="50.25" customHeight="1">
      <c r="A4" s="49" t="s">
        <v>18</v>
      </c>
      <c r="B4" s="49" t="s">
        <v>102</v>
      </c>
      <c r="C4" s="49" t="s">
        <v>103</v>
      </c>
      <c r="D4" s="49" t="s">
        <v>104</v>
      </c>
      <c r="E4" s="49"/>
      <c r="F4" s="49"/>
      <c r="G4" s="49"/>
      <c r="H4" s="49"/>
      <c r="I4" s="49" t="s">
        <v>105</v>
      </c>
      <c r="J4" s="49" t="s">
        <v>106</v>
      </c>
      <c r="K4" s="49" t="s">
        <v>107</v>
      </c>
      <c r="L4" s="49" t="s">
        <v>108</v>
      </c>
      <c r="M4" s="49" t="s">
        <v>109</v>
      </c>
    </row>
    <row r="5" spans="1:14" ht="15.75" customHeight="1">
      <c r="A5" s="49"/>
      <c r="B5" s="49"/>
      <c r="C5" s="49"/>
      <c r="D5" s="49" t="s">
        <v>110</v>
      </c>
      <c r="E5" s="49" t="s">
        <v>111</v>
      </c>
      <c r="F5" s="49"/>
      <c r="G5" s="49"/>
      <c r="H5" s="49"/>
      <c r="I5" s="49"/>
      <c r="J5" s="49"/>
      <c r="K5" s="49"/>
      <c r="L5" s="49"/>
      <c r="M5" s="49"/>
    </row>
    <row r="6" spans="1:14" ht="33.75" customHeight="1">
      <c r="A6" s="49"/>
      <c r="B6" s="49"/>
      <c r="C6" s="49"/>
      <c r="D6" s="49"/>
      <c r="E6" s="36" t="s">
        <v>112</v>
      </c>
      <c r="F6" s="36" t="s">
        <v>113</v>
      </c>
      <c r="G6" s="36" t="s">
        <v>114</v>
      </c>
      <c r="H6" s="36" t="s">
        <v>115</v>
      </c>
      <c r="I6" s="49"/>
      <c r="J6" s="49"/>
      <c r="K6" s="49"/>
      <c r="L6" s="49"/>
      <c r="M6" s="49"/>
    </row>
    <row r="7" spans="1:14" ht="15.75">
      <c r="A7" s="36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36">
        <v>13</v>
      </c>
    </row>
    <row r="8" spans="1:14" ht="15.75" customHeight="1">
      <c r="A8" s="52" t="s">
        <v>116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4" ht="15.75" customHeight="1">
      <c r="A9" s="52">
        <v>1</v>
      </c>
      <c r="B9" s="52" t="s">
        <v>117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4" ht="15.75" customHeight="1">
      <c r="A10" s="52"/>
      <c r="B10" s="52" t="s">
        <v>118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14"/>
    </row>
    <row r="11" spans="1:14" ht="24" customHeight="1">
      <c r="A11" s="49" t="s">
        <v>31</v>
      </c>
      <c r="B11" s="49" t="s">
        <v>119</v>
      </c>
      <c r="C11" s="36" t="s">
        <v>26</v>
      </c>
      <c r="D11" s="32">
        <f>E11+F11+G11+H11</f>
        <v>115207</v>
      </c>
      <c r="E11" s="33">
        <v>0</v>
      </c>
      <c r="F11" s="33">
        <v>115207</v>
      </c>
      <c r="G11" s="33">
        <v>0</v>
      </c>
      <c r="H11" s="33">
        <v>0</v>
      </c>
      <c r="I11" s="54" t="s">
        <v>120</v>
      </c>
      <c r="J11" s="49" t="s">
        <v>43</v>
      </c>
      <c r="K11" s="36">
        <v>100</v>
      </c>
      <c r="L11" s="49" t="s">
        <v>37</v>
      </c>
      <c r="M11" s="49" t="s">
        <v>121</v>
      </c>
      <c r="N11" s="20"/>
    </row>
    <row r="12" spans="1:14" ht="22.5" customHeight="1">
      <c r="A12" s="49"/>
      <c r="B12" s="49"/>
      <c r="C12" s="36" t="s">
        <v>27</v>
      </c>
      <c r="D12" s="32">
        <f>E12+F12+G12+H12</f>
        <v>89058.1</v>
      </c>
      <c r="E12" s="33">
        <v>32030</v>
      </c>
      <c r="F12" s="33">
        <v>57028.1</v>
      </c>
      <c r="G12" s="33">
        <v>0</v>
      </c>
      <c r="H12" s="33">
        <v>0</v>
      </c>
      <c r="I12" s="54"/>
      <c r="J12" s="49"/>
      <c r="K12" s="36">
        <v>100</v>
      </c>
      <c r="L12" s="49"/>
      <c r="M12" s="49"/>
      <c r="N12" s="20"/>
    </row>
    <row r="13" spans="1:14" ht="22.5" customHeight="1">
      <c r="A13" s="49"/>
      <c r="B13" s="49"/>
      <c r="C13" s="36" t="s">
        <v>28</v>
      </c>
      <c r="D13" s="32">
        <f>E13+F13+G13+H13</f>
        <v>89158.099999999991</v>
      </c>
      <c r="E13" s="33">
        <v>10776.7</v>
      </c>
      <c r="F13" s="33">
        <v>78381.399999999994</v>
      </c>
      <c r="G13" s="33">
        <v>0</v>
      </c>
      <c r="H13" s="33">
        <v>0</v>
      </c>
      <c r="I13" s="54"/>
      <c r="J13" s="49"/>
      <c r="K13" s="36">
        <v>100</v>
      </c>
      <c r="L13" s="49"/>
      <c r="M13" s="49"/>
      <c r="N13" s="20"/>
    </row>
    <row r="14" spans="1:14" ht="90.75" customHeight="1">
      <c r="A14" s="49"/>
      <c r="B14" s="49"/>
      <c r="C14" s="36" t="s">
        <v>29</v>
      </c>
      <c r="D14" s="32">
        <f>E14+F14</f>
        <v>89158.099999999991</v>
      </c>
      <c r="E14" s="33">
        <v>10776.7</v>
      </c>
      <c r="F14" s="33">
        <v>78381.399999999994</v>
      </c>
      <c r="G14" s="33">
        <v>0</v>
      </c>
      <c r="H14" s="33">
        <v>0</v>
      </c>
      <c r="I14" s="54"/>
      <c r="J14" s="49"/>
      <c r="K14" s="36">
        <v>100</v>
      </c>
      <c r="L14" s="49"/>
      <c r="M14" s="49"/>
      <c r="N14" s="20"/>
    </row>
    <row r="15" spans="1:14" ht="15.75" customHeight="1">
      <c r="A15" s="49" t="s">
        <v>122</v>
      </c>
      <c r="B15" s="49"/>
      <c r="C15" s="36" t="s">
        <v>26</v>
      </c>
      <c r="D15" s="32">
        <f>SUM(E15:H15)</f>
        <v>115207</v>
      </c>
      <c r="E15" s="33">
        <f t="shared" ref="E15:H16" si="0">E11</f>
        <v>0</v>
      </c>
      <c r="F15" s="33">
        <f t="shared" si="0"/>
        <v>115207</v>
      </c>
      <c r="G15" s="33">
        <f t="shared" si="0"/>
        <v>0</v>
      </c>
      <c r="H15" s="33">
        <f t="shared" si="0"/>
        <v>0</v>
      </c>
      <c r="I15" s="49" t="s">
        <v>123</v>
      </c>
      <c r="J15" s="49" t="s">
        <v>123</v>
      </c>
      <c r="K15" s="49" t="s">
        <v>123</v>
      </c>
      <c r="L15" s="49" t="s">
        <v>123</v>
      </c>
      <c r="M15" s="49" t="s">
        <v>123</v>
      </c>
      <c r="N15" s="21"/>
    </row>
    <row r="16" spans="1:14" ht="15.75">
      <c r="A16" s="49"/>
      <c r="B16" s="49"/>
      <c r="C16" s="36" t="s">
        <v>27</v>
      </c>
      <c r="D16" s="32">
        <f>SUM(E16:H16)</f>
        <v>89058.1</v>
      </c>
      <c r="E16" s="33">
        <f t="shared" si="0"/>
        <v>32030</v>
      </c>
      <c r="F16" s="33">
        <f t="shared" si="0"/>
        <v>57028.1</v>
      </c>
      <c r="G16" s="33">
        <f t="shared" si="0"/>
        <v>0</v>
      </c>
      <c r="H16" s="33">
        <f t="shared" si="0"/>
        <v>0</v>
      </c>
      <c r="I16" s="49"/>
      <c r="J16" s="49"/>
      <c r="K16" s="49"/>
      <c r="L16" s="49"/>
      <c r="M16" s="49"/>
      <c r="N16" s="21"/>
    </row>
    <row r="17" spans="1:14" ht="15.75">
      <c r="A17" s="49"/>
      <c r="B17" s="49"/>
      <c r="C17" s="36" t="s">
        <v>124</v>
      </c>
      <c r="D17" s="32">
        <f>F17+E17</f>
        <v>89158.099999999991</v>
      </c>
      <c r="E17" s="33">
        <f>E13</f>
        <v>10776.7</v>
      </c>
      <c r="F17" s="33">
        <f>F13</f>
        <v>78381.399999999994</v>
      </c>
      <c r="G17" s="33">
        <v>0</v>
      </c>
      <c r="H17" s="33">
        <v>0</v>
      </c>
      <c r="I17" s="49"/>
      <c r="J17" s="49"/>
      <c r="K17" s="49"/>
      <c r="L17" s="49"/>
      <c r="M17" s="49"/>
      <c r="N17" s="21"/>
    </row>
    <row r="18" spans="1:14" ht="15.75">
      <c r="A18" s="49"/>
      <c r="B18" s="49"/>
      <c r="C18" s="36" t="s">
        <v>29</v>
      </c>
      <c r="D18" s="32">
        <f>SUM(E18:H18)</f>
        <v>89158.099999999991</v>
      </c>
      <c r="E18" s="33">
        <f>E14</f>
        <v>10776.7</v>
      </c>
      <c r="F18" s="33">
        <f>F14</f>
        <v>78381.399999999994</v>
      </c>
      <c r="G18" s="33">
        <f>G14</f>
        <v>0</v>
      </c>
      <c r="H18" s="33">
        <f>H14</f>
        <v>0</v>
      </c>
      <c r="I18" s="49"/>
      <c r="J18" s="49"/>
      <c r="K18" s="49"/>
      <c r="L18" s="49"/>
      <c r="M18" s="49"/>
      <c r="N18" s="21"/>
    </row>
    <row r="19" spans="1:14" ht="67.5" customHeight="1">
      <c r="A19" s="52" t="s">
        <v>125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</row>
    <row r="20" spans="1:14" ht="30.75" customHeight="1">
      <c r="A20" s="52" t="s">
        <v>47</v>
      </c>
      <c r="B20" s="52" t="s">
        <v>126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</row>
    <row r="21" spans="1:14" ht="32.25" customHeight="1">
      <c r="A21" s="52"/>
      <c r="B21" s="52" t="s">
        <v>127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</row>
    <row r="22" spans="1:14" ht="15.75" customHeight="1">
      <c r="A22" s="52" t="s">
        <v>49</v>
      </c>
      <c r="B22" s="49" t="s">
        <v>128</v>
      </c>
      <c r="C22" s="36" t="s">
        <v>26</v>
      </c>
      <c r="D22" s="33">
        <f>E22+F22+G22+H22</f>
        <v>4712.3</v>
      </c>
      <c r="E22" s="33">
        <f t="shared" ref="E22:H23" si="1">E26+E30</f>
        <v>0</v>
      </c>
      <c r="F22" s="33">
        <f t="shared" si="1"/>
        <v>2538.9</v>
      </c>
      <c r="G22" s="33">
        <f t="shared" si="1"/>
        <v>2173.4</v>
      </c>
      <c r="H22" s="33">
        <f t="shared" si="1"/>
        <v>0</v>
      </c>
      <c r="I22" s="49" t="s">
        <v>129</v>
      </c>
      <c r="J22" s="49" t="s">
        <v>51</v>
      </c>
      <c r="K22" s="36">
        <v>14</v>
      </c>
      <c r="L22" s="55" t="s">
        <v>130</v>
      </c>
      <c r="M22" s="55" t="s">
        <v>131</v>
      </c>
      <c r="N22" s="20"/>
    </row>
    <row r="23" spans="1:14" ht="15.75">
      <c r="A23" s="52"/>
      <c r="B23" s="49"/>
      <c r="C23" s="36" t="s">
        <v>27</v>
      </c>
      <c r="D23" s="33">
        <f>F23+G23</f>
        <v>4838.3999999999996</v>
      </c>
      <c r="E23" s="33">
        <f t="shared" si="1"/>
        <v>0</v>
      </c>
      <c r="F23" s="33">
        <f t="shared" si="1"/>
        <v>2740.4</v>
      </c>
      <c r="G23" s="33">
        <f t="shared" si="1"/>
        <v>2098</v>
      </c>
      <c r="H23" s="33">
        <f t="shared" si="1"/>
        <v>0</v>
      </c>
      <c r="I23" s="49"/>
      <c r="J23" s="49"/>
      <c r="K23" s="36">
        <v>14</v>
      </c>
      <c r="L23" s="55"/>
      <c r="M23" s="55"/>
      <c r="N23" s="20"/>
    </row>
    <row r="24" spans="1:14" ht="15.75">
      <c r="A24" s="52"/>
      <c r="B24" s="49"/>
      <c r="C24" s="36" t="s">
        <v>124</v>
      </c>
      <c r="D24" s="33">
        <f>F24+G24</f>
        <v>4867.3999999999996</v>
      </c>
      <c r="E24" s="33">
        <v>0</v>
      </c>
      <c r="F24" s="33">
        <v>2850</v>
      </c>
      <c r="G24" s="33">
        <f>G28+G32</f>
        <v>2017.3999999999999</v>
      </c>
      <c r="H24" s="33">
        <v>0</v>
      </c>
      <c r="I24" s="49"/>
      <c r="J24" s="49"/>
      <c r="K24" s="36">
        <v>14</v>
      </c>
      <c r="L24" s="55"/>
      <c r="M24" s="55"/>
      <c r="N24" s="20"/>
    </row>
    <row r="25" spans="1:14" ht="219.75" customHeight="1">
      <c r="A25" s="52"/>
      <c r="B25" s="49"/>
      <c r="C25" s="36" t="s">
        <v>29</v>
      </c>
      <c r="D25" s="33">
        <f>E25+F25+G25+H25</f>
        <v>4981.3999999999996</v>
      </c>
      <c r="E25" s="33">
        <f>E29+E33</f>
        <v>0</v>
      </c>
      <c r="F25" s="33">
        <f>F29+F33</f>
        <v>2964</v>
      </c>
      <c r="G25" s="33">
        <f>G29+G33</f>
        <v>2017.4</v>
      </c>
      <c r="H25" s="33">
        <f>H29+H33</f>
        <v>0</v>
      </c>
      <c r="I25" s="49"/>
      <c r="J25" s="49"/>
      <c r="K25" s="36">
        <v>14</v>
      </c>
      <c r="L25" s="55"/>
      <c r="M25" s="55"/>
      <c r="N25" s="22"/>
    </row>
    <row r="26" spans="1:14" ht="21" customHeight="1">
      <c r="A26" s="49" t="s">
        <v>132</v>
      </c>
      <c r="B26" s="49" t="s">
        <v>133</v>
      </c>
      <c r="C26" s="36" t="s">
        <v>26</v>
      </c>
      <c r="D26" s="33">
        <f>SUM(E26+F26+G26+H26)</f>
        <v>4411.5</v>
      </c>
      <c r="E26" s="33">
        <v>0</v>
      </c>
      <c r="F26" s="33">
        <v>2538.9</v>
      </c>
      <c r="G26" s="33">
        <v>1872.6</v>
      </c>
      <c r="H26" s="33">
        <v>0</v>
      </c>
      <c r="I26" s="49" t="s">
        <v>134</v>
      </c>
      <c r="J26" s="49" t="s">
        <v>135</v>
      </c>
      <c r="K26" s="36">
        <v>14</v>
      </c>
      <c r="L26" s="55"/>
      <c r="M26" s="55"/>
    </row>
    <row r="27" spans="1:14" ht="20.25" customHeight="1">
      <c r="A27" s="49"/>
      <c r="B27" s="49"/>
      <c r="C27" s="36" t="s">
        <v>27</v>
      </c>
      <c r="D27" s="33">
        <f>SUM(E27+F27+G27+H27)</f>
        <v>4687.8</v>
      </c>
      <c r="E27" s="33">
        <v>0</v>
      </c>
      <c r="F27" s="33">
        <v>2740.4</v>
      </c>
      <c r="G27" s="33">
        <v>1947.4</v>
      </c>
      <c r="H27" s="33">
        <v>0</v>
      </c>
      <c r="I27" s="49"/>
      <c r="J27" s="49"/>
      <c r="K27" s="36">
        <v>14</v>
      </c>
      <c r="L27" s="55"/>
      <c r="M27" s="55"/>
    </row>
    <row r="28" spans="1:14" ht="20.25" customHeight="1">
      <c r="A28" s="49"/>
      <c r="B28" s="49"/>
      <c r="C28" s="36" t="s">
        <v>124</v>
      </c>
      <c r="D28" s="33">
        <f>F28+G28</f>
        <v>4710.8</v>
      </c>
      <c r="E28" s="33">
        <v>0</v>
      </c>
      <c r="F28" s="33">
        <v>2850</v>
      </c>
      <c r="G28" s="33">
        <v>1860.8</v>
      </c>
      <c r="H28" s="33">
        <v>0</v>
      </c>
      <c r="I28" s="49"/>
      <c r="J28" s="49"/>
      <c r="K28" s="36">
        <v>14</v>
      </c>
      <c r="L28" s="55"/>
      <c r="M28" s="55"/>
    </row>
    <row r="29" spans="1:14" ht="249.75" customHeight="1">
      <c r="A29" s="49"/>
      <c r="B29" s="49"/>
      <c r="C29" s="36" t="s">
        <v>29</v>
      </c>
      <c r="D29" s="33">
        <f>SUM(E29+F29+G29+H29)</f>
        <v>4818.5</v>
      </c>
      <c r="E29" s="33">
        <v>0</v>
      </c>
      <c r="F29" s="33">
        <v>2964</v>
      </c>
      <c r="G29" s="33">
        <v>1854.5</v>
      </c>
      <c r="H29" s="33">
        <v>0</v>
      </c>
      <c r="I29" s="49"/>
      <c r="J29" s="49"/>
      <c r="K29" s="36">
        <v>14</v>
      </c>
      <c r="L29" s="55"/>
      <c r="M29" s="55"/>
    </row>
    <row r="30" spans="1:14" ht="47.25" customHeight="1">
      <c r="A30" s="49" t="s">
        <v>136</v>
      </c>
      <c r="B30" s="49" t="s">
        <v>137</v>
      </c>
      <c r="C30" s="36" t="s">
        <v>26</v>
      </c>
      <c r="D30" s="33">
        <f t="shared" ref="D30:D39" si="2">SUM(E30:H30)</f>
        <v>300.8</v>
      </c>
      <c r="E30" s="33">
        <v>0</v>
      </c>
      <c r="F30" s="33">
        <v>0</v>
      </c>
      <c r="G30" s="33">
        <v>300.8</v>
      </c>
      <c r="H30" s="33">
        <v>0</v>
      </c>
      <c r="I30" s="49" t="s">
        <v>138</v>
      </c>
      <c r="J30" s="49" t="s">
        <v>43</v>
      </c>
      <c r="K30" s="36">
        <v>100</v>
      </c>
      <c r="L30" s="23"/>
      <c r="M30" s="56" t="s">
        <v>131</v>
      </c>
    </row>
    <row r="31" spans="1:14" ht="44.25" customHeight="1">
      <c r="A31" s="49"/>
      <c r="B31" s="49"/>
      <c r="C31" s="36" t="s">
        <v>27</v>
      </c>
      <c r="D31" s="33">
        <f t="shared" si="2"/>
        <v>150.6</v>
      </c>
      <c r="E31" s="33">
        <v>0</v>
      </c>
      <c r="F31" s="33">
        <v>0</v>
      </c>
      <c r="G31" s="33">
        <v>150.6</v>
      </c>
      <c r="H31" s="33">
        <v>0</v>
      </c>
      <c r="I31" s="49"/>
      <c r="J31" s="49"/>
      <c r="K31" s="36">
        <v>100</v>
      </c>
      <c r="L31" s="23"/>
      <c r="M31" s="56"/>
    </row>
    <row r="32" spans="1:14" ht="44.25" customHeight="1">
      <c r="A32" s="49"/>
      <c r="B32" s="49"/>
      <c r="C32" s="36" t="s">
        <v>124</v>
      </c>
      <c r="D32" s="33">
        <f t="shared" si="2"/>
        <v>156.6</v>
      </c>
      <c r="E32" s="33">
        <v>0</v>
      </c>
      <c r="F32" s="33">
        <v>0</v>
      </c>
      <c r="G32" s="33">
        <v>156.6</v>
      </c>
      <c r="H32" s="33">
        <v>0</v>
      </c>
      <c r="I32" s="49"/>
      <c r="J32" s="49"/>
      <c r="K32" s="36">
        <v>100</v>
      </c>
      <c r="L32" s="23"/>
      <c r="M32" s="56"/>
    </row>
    <row r="33" spans="1:14" ht="63" customHeight="1">
      <c r="A33" s="49"/>
      <c r="B33" s="49"/>
      <c r="C33" s="36" t="s">
        <v>29</v>
      </c>
      <c r="D33" s="33">
        <f t="shared" si="2"/>
        <v>162.9</v>
      </c>
      <c r="E33" s="33">
        <v>0</v>
      </c>
      <c r="F33" s="33">
        <v>0</v>
      </c>
      <c r="G33" s="33">
        <v>162.9</v>
      </c>
      <c r="H33" s="33">
        <v>0</v>
      </c>
      <c r="I33" s="49"/>
      <c r="J33" s="49"/>
      <c r="K33" s="36">
        <v>100</v>
      </c>
      <c r="L33" s="23"/>
      <c r="M33" s="56"/>
    </row>
    <row r="34" spans="1:14" ht="15.75" customHeight="1">
      <c r="A34" s="52" t="s">
        <v>53</v>
      </c>
      <c r="B34" s="49" t="s">
        <v>139</v>
      </c>
      <c r="C34" s="36" t="s">
        <v>26</v>
      </c>
      <c r="D34" s="33">
        <f t="shared" si="2"/>
        <v>179</v>
      </c>
      <c r="E34" s="33">
        <v>0</v>
      </c>
      <c r="F34" s="33">
        <v>0</v>
      </c>
      <c r="G34" s="33">
        <v>179</v>
      </c>
      <c r="H34" s="33">
        <v>0</v>
      </c>
      <c r="I34" s="49" t="s">
        <v>140</v>
      </c>
      <c r="J34" s="49" t="s">
        <v>43</v>
      </c>
      <c r="K34" s="36">
        <v>0.4</v>
      </c>
      <c r="L34" s="49" t="s">
        <v>130</v>
      </c>
      <c r="M34" s="55" t="s">
        <v>131</v>
      </c>
    </row>
    <row r="35" spans="1:14" ht="15.75">
      <c r="A35" s="52"/>
      <c r="B35" s="49"/>
      <c r="C35" s="36" t="s">
        <v>27</v>
      </c>
      <c r="D35" s="33">
        <f t="shared" si="2"/>
        <v>196</v>
      </c>
      <c r="E35" s="33">
        <v>0</v>
      </c>
      <c r="F35" s="33">
        <v>0</v>
      </c>
      <c r="G35" s="33">
        <v>196</v>
      </c>
      <c r="H35" s="33">
        <v>0</v>
      </c>
      <c r="I35" s="49"/>
      <c r="J35" s="49"/>
      <c r="K35" s="36">
        <v>0.4</v>
      </c>
      <c r="L35" s="49"/>
      <c r="M35" s="55"/>
    </row>
    <row r="36" spans="1:14" ht="15.75">
      <c r="A36" s="52"/>
      <c r="B36" s="49"/>
      <c r="C36" s="36" t="s">
        <v>124</v>
      </c>
      <c r="D36" s="33">
        <f t="shared" si="2"/>
        <v>179</v>
      </c>
      <c r="E36" s="33">
        <v>0</v>
      </c>
      <c r="F36" s="33">
        <v>0</v>
      </c>
      <c r="G36" s="33">
        <v>179</v>
      </c>
      <c r="H36" s="33">
        <v>0</v>
      </c>
      <c r="I36" s="49"/>
      <c r="J36" s="49"/>
      <c r="K36" s="36">
        <v>0.4</v>
      </c>
      <c r="L36" s="49"/>
      <c r="M36" s="55"/>
    </row>
    <row r="37" spans="1:14" ht="227.25" customHeight="1">
      <c r="A37" s="52"/>
      <c r="B37" s="49"/>
      <c r="C37" s="36" t="s">
        <v>29</v>
      </c>
      <c r="D37" s="33">
        <f t="shared" si="2"/>
        <v>179</v>
      </c>
      <c r="E37" s="33">
        <v>0</v>
      </c>
      <c r="F37" s="33">
        <v>0</v>
      </c>
      <c r="G37" s="33">
        <v>179</v>
      </c>
      <c r="H37" s="33">
        <v>0</v>
      </c>
      <c r="I37" s="49"/>
      <c r="J37" s="49"/>
      <c r="K37" s="36">
        <v>0.4</v>
      </c>
      <c r="L37" s="49"/>
      <c r="M37" s="55"/>
    </row>
    <row r="38" spans="1:14" ht="15.75" customHeight="1">
      <c r="A38" s="52" t="s">
        <v>56</v>
      </c>
      <c r="B38" s="49" t="s">
        <v>141</v>
      </c>
      <c r="C38" s="36" t="s">
        <v>26</v>
      </c>
      <c r="D38" s="33">
        <f t="shared" si="2"/>
        <v>338</v>
      </c>
      <c r="E38" s="33">
        <f t="shared" ref="E38:H39" si="3">E42+E46</f>
        <v>0</v>
      </c>
      <c r="F38" s="33">
        <f t="shared" si="3"/>
        <v>338</v>
      </c>
      <c r="G38" s="33">
        <f t="shared" si="3"/>
        <v>0</v>
      </c>
      <c r="H38" s="33">
        <f t="shared" si="3"/>
        <v>0</v>
      </c>
      <c r="I38" s="57" t="s">
        <v>142</v>
      </c>
      <c r="J38" s="49" t="s">
        <v>43</v>
      </c>
      <c r="K38" s="36">
        <v>43.3</v>
      </c>
      <c r="L38" s="49" t="s">
        <v>143</v>
      </c>
      <c r="M38" s="55" t="s">
        <v>131</v>
      </c>
      <c r="N38" s="20"/>
    </row>
    <row r="39" spans="1:14" ht="15.75">
      <c r="A39" s="52"/>
      <c r="B39" s="49"/>
      <c r="C39" s="36" t="s">
        <v>27</v>
      </c>
      <c r="D39" s="33">
        <f t="shared" si="2"/>
        <v>753.1</v>
      </c>
      <c r="E39" s="33">
        <f t="shared" si="3"/>
        <v>0</v>
      </c>
      <c r="F39" s="33">
        <f t="shared" si="3"/>
        <v>553.1</v>
      </c>
      <c r="G39" s="33">
        <f t="shared" si="3"/>
        <v>200</v>
      </c>
      <c r="H39" s="33">
        <f t="shared" si="3"/>
        <v>0</v>
      </c>
      <c r="I39" s="57"/>
      <c r="J39" s="49"/>
      <c r="K39" s="36">
        <v>43.3</v>
      </c>
      <c r="L39" s="49"/>
      <c r="M39" s="55"/>
      <c r="N39" s="20"/>
    </row>
    <row r="40" spans="1:14" ht="15.75">
      <c r="A40" s="52"/>
      <c r="B40" s="49"/>
      <c r="C40" s="36" t="s">
        <v>124</v>
      </c>
      <c r="D40" s="33">
        <v>753.1</v>
      </c>
      <c r="E40" s="33">
        <v>0</v>
      </c>
      <c r="F40" s="33">
        <v>553.1</v>
      </c>
      <c r="G40" s="33">
        <v>200</v>
      </c>
      <c r="H40" s="33">
        <v>0</v>
      </c>
      <c r="I40" s="57"/>
      <c r="J40" s="49"/>
      <c r="K40" s="36">
        <v>43.3</v>
      </c>
      <c r="L40" s="49"/>
      <c r="M40" s="55"/>
      <c r="N40" s="20"/>
    </row>
    <row r="41" spans="1:14" ht="168.75" customHeight="1">
      <c r="A41" s="52"/>
      <c r="B41" s="49"/>
      <c r="C41" s="36" t="s">
        <v>29</v>
      </c>
      <c r="D41" s="33">
        <f>SUM(E41:H41)</f>
        <v>753.1</v>
      </c>
      <c r="E41" s="33">
        <f>E45+E49</f>
        <v>0</v>
      </c>
      <c r="F41" s="33">
        <f>F45+F49</f>
        <v>553.1</v>
      </c>
      <c r="G41" s="33">
        <f>G45+G49</f>
        <v>200</v>
      </c>
      <c r="H41" s="33">
        <f>H45+H49</f>
        <v>0</v>
      </c>
      <c r="I41" s="57"/>
      <c r="J41" s="49"/>
      <c r="K41" s="36">
        <v>43.3</v>
      </c>
      <c r="L41" s="49"/>
      <c r="M41" s="55"/>
      <c r="N41" s="24"/>
    </row>
    <row r="42" spans="1:14" ht="51" customHeight="1">
      <c r="A42" s="49" t="s">
        <v>144</v>
      </c>
      <c r="B42" s="49" t="s">
        <v>145</v>
      </c>
      <c r="C42" s="36" t="s">
        <v>26</v>
      </c>
      <c r="D42" s="33">
        <f>SUM(E42:H42)</f>
        <v>0</v>
      </c>
      <c r="E42" s="33">
        <v>0</v>
      </c>
      <c r="F42" s="33">
        <v>0</v>
      </c>
      <c r="G42" s="33">
        <v>0</v>
      </c>
      <c r="H42" s="33">
        <v>0</v>
      </c>
      <c r="I42" s="49" t="s">
        <v>146</v>
      </c>
      <c r="J42" s="49" t="s">
        <v>51</v>
      </c>
      <c r="K42" s="36">
        <v>0</v>
      </c>
      <c r="L42" s="49" t="s">
        <v>147</v>
      </c>
      <c r="M42" s="55" t="s">
        <v>131</v>
      </c>
    </row>
    <row r="43" spans="1:14" ht="52.5" customHeight="1">
      <c r="A43" s="49"/>
      <c r="B43" s="49"/>
      <c r="C43" s="36" t="s">
        <v>27</v>
      </c>
      <c r="D43" s="33">
        <f>SUM(E43:H43)</f>
        <v>200</v>
      </c>
      <c r="E43" s="33">
        <v>0</v>
      </c>
      <c r="F43" s="33">
        <v>0</v>
      </c>
      <c r="G43" s="33">
        <v>200</v>
      </c>
      <c r="H43" s="33">
        <v>0</v>
      </c>
      <c r="I43" s="49"/>
      <c r="J43" s="49"/>
      <c r="K43" s="36">
        <v>2</v>
      </c>
      <c r="L43" s="49"/>
      <c r="M43" s="55"/>
    </row>
    <row r="44" spans="1:14" ht="52.5" customHeight="1">
      <c r="A44" s="49"/>
      <c r="B44" s="49"/>
      <c r="C44" s="36" t="s">
        <v>124</v>
      </c>
      <c r="D44" s="33">
        <v>200</v>
      </c>
      <c r="E44" s="33">
        <v>0</v>
      </c>
      <c r="F44" s="33">
        <v>0</v>
      </c>
      <c r="G44" s="33">
        <v>200</v>
      </c>
      <c r="H44" s="33">
        <v>0</v>
      </c>
      <c r="I44" s="49"/>
      <c r="J44" s="49"/>
      <c r="K44" s="36">
        <v>2</v>
      </c>
      <c r="L44" s="49"/>
      <c r="M44" s="55"/>
    </row>
    <row r="45" spans="1:14" ht="58.5" customHeight="1">
      <c r="A45" s="49"/>
      <c r="B45" s="49"/>
      <c r="C45" s="36" t="s">
        <v>29</v>
      </c>
      <c r="D45" s="33">
        <f>SUM(E45:H45)</f>
        <v>200</v>
      </c>
      <c r="E45" s="33">
        <v>0</v>
      </c>
      <c r="F45" s="33">
        <v>0</v>
      </c>
      <c r="G45" s="33">
        <v>200</v>
      </c>
      <c r="H45" s="33">
        <v>0</v>
      </c>
      <c r="I45" s="49"/>
      <c r="J45" s="49"/>
      <c r="K45" s="36">
        <v>2</v>
      </c>
      <c r="L45" s="49"/>
      <c r="M45" s="55"/>
    </row>
    <row r="46" spans="1:14" ht="15.75" customHeight="1">
      <c r="A46" s="52" t="s">
        <v>148</v>
      </c>
      <c r="B46" s="49" t="s">
        <v>149</v>
      </c>
      <c r="C46" s="36" t="s">
        <v>26</v>
      </c>
      <c r="D46" s="33">
        <f>SUM(E46:H46)</f>
        <v>338</v>
      </c>
      <c r="E46" s="33">
        <v>0</v>
      </c>
      <c r="F46" s="33">
        <v>338</v>
      </c>
      <c r="G46" s="33">
        <v>0</v>
      </c>
      <c r="H46" s="33">
        <v>0</v>
      </c>
      <c r="I46" s="49" t="s">
        <v>150</v>
      </c>
      <c r="J46" s="49" t="s">
        <v>43</v>
      </c>
      <c r="K46" s="36">
        <v>100</v>
      </c>
      <c r="L46" s="49" t="s">
        <v>130</v>
      </c>
      <c r="M46" s="55" t="s">
        <v>131</v>
      </c>
      <c r="N46" s="20"/>
    </row>
    <row r="47" spans="1:14" ht="15.75">
      <c r="A47" s="52"/>
      <c r="B47" s="49"/>
      <c r="C47" s="36" t="s">
        <v>27</v>
      </c>
      <c r="D47" s="33">
        <f>SUM(E47:H47)</f>
        <v>553.1</v>
      </c>
      <c r="E47" s="33">
        <v>0</v>
      </c>
      <c r="F47" s="33">
        <v>553.1</v>
      </c>
      <c r="G47" s="33">
        <v>0</v>
      </c>
      <c r="H47" s="33">
        <v>0</v>
      </c>
      <c r="I47" s="49"/>
      <c r="J47" s="49"/>
      <c r="K47" s="36">
        <v>100</v>
      </c>
      <c r="L47" s="49"/>
      <c r="M47" s="55"/>
      <c r="N47" s="20"/>
    </row>
    <row r="48" spans="1:14" ht="15.75">
      <c r="A48" s="52"/>
      <c r="B48" s="49"/>
      <c r="C48" s="36" t="s">
        <v>124</v>
      </c>
      <c r="D48" s="33">
        <v>553.1</v>
      </c>
      <c r="E48" s="33">
        <v>0</v>
      </c>
      <c r="F48" s="33">
        <v>553.1</v>
      </c>
      <c r="G48" s="33">
        <v>0</v>
      </c>
      <c r="H48" s="33">
        <v>0</v>
      </c>
      <c r="I48" s="49"/>
      <c r="J48" s="49"/>
      <c r="K48" s="36">
        <v>100</v>
      </c>
      <c r="L48" s="49"/>
      <c r="M48" s="55"/>
      <c r="N48" s="20"/>
    </row>
    <row r="49" spans="1:14" ht="200.25" customHeight="1">
      <c r="A49" s="52"/>
      <c r="B49" s="49"/>
      <c r="C49" s="36" t="s">
        <v>29</v>
      </c>
      <c r="D49" s="33">
        <f>SUM(E49:H49)</f>
        <v>553.1</v>
      </c>
      <c r="E49" s="33">
        <v>0</v>
      </c>
      <c r="F49" s="33">
        <v>553.1</v>
      </c>
      <c r="G49" s="33">
        <v>0</v>
      </c>
      <c r="H49" s="33">
        <v>0</v>
      </c>
      <c r="I49" s="49"/>
      <c r="J49" s="49"/>
      <c r="K49" s="36">
        <v>100</v>
      </c>
      <c r="L49" s="49"/>
      <c r="M49" s="55"/>
      <c r="N49" s="20"/>
    </row>
    <row r="50" spans="1:14" ht="15.75" customHeight="1">
      <c r="A50" s="52" t="s">
        <v>61</v>
      </c>
      <c r="B50" s="49" t="s">
        <v>151</v>
      </c>
      <c r="C50" s="36" t="s">
        <v>26</v>
      </c>
      <c r="D50" s="33">
        <f>SUM(E50:H50)</f>
        <v>1545.5</v>
      </c>
      <c r="E50" s="33">
        <f>E54+E58+E62</f>
        <v>0</v>
      </c>
      <c r="F50" s="33">
        <f>F54+F58+F62</f>
        <v>0</v>
      </c>
      <c r="G50" s="33">
        <f>G54+G58+G62+G66</f>
        <v>1545.5</v>
      </c>
      <c r="H50" s="33">
        <f>H54+H58+H62</f>
        <v>0</v>
      </c>
      <c r="I50" s="49" t="s">
        <v>152</v>
      </c>
      <c r="J50" s="49" t="s">
        <v>43</v>
      </c>
      <c r="K50" s="36">
        <v>75.5</v>
      </c>
      <c r="L50" s="49" t="s">
        <v>153</v>
      </c>
      <c r="M50" s="55" t="s">
        <v>131</v>
      </c>
    </row>
    <row r="51" spans="1:14" ht="15.75">
      <c r="A51" s="52"/>
      <c r="B51" s="49"/>
      <c r="C51" s="36" t="s">
        <v>27</v>
      </c>
      <c r="D51" s="33">
        <f>SUM(E51:H51)</f>
        <v>1256</v>
      </c>
      <c r="E51" s="33">
        <f>E55+E59+E63</f>
        <v>0</v>
      </c>
      <c r="F51" s="33">
        <f>F55+F59+F63</f>
        <v>0</v>
      </c>
      <c r="G51" s="33">
        <f>G55+G59+G63+G67</f>
        <v>1256</v>
      </c>
      <c r="H51" s="33">
        <f>H55+H59+H63</f>
        <v>0</v>
      </c>
      <c r="I51" s="49"/>
      <c r="J51" s="49"/>
      <c r="K51" s="36">
        <v>75.8</v>
      </c>
      <c r="L51" s="49"/>
      <c r="M51" s="55"/>
    </row>
    <row r="52" spans="1:14" ht="15.75">
      <c r="A52" s="52"/>
      <c r="B52" s="49"/>
      <c r="C52" s="36" t="s">
        <v>124</v>
      </c>
      <c r="D52" s="33">
        <v>1376.8</v>
      </c>
      <c r="E52" s="33">
        <v>0</v>
      </c>
      <c r="F52" s="33">
        <v>0</v>
      </c>
      <c r="G52" s="33">
        <f>G56+G60+G64+G68</f>
        <v>1256</v>
      </c>
      <c r="H52" s="33">
        <v>0</v>
      </c>
      <c r="I52" s="49"/>
      <c r="J52" s="49"/>
      <c r="K52" s="36">
        <v>75.8</v>
      </c>
      <c r="L52" s="49"/>
      <c r="M52" s="55"/>
    </row>
    <row r="53" spans="1:14" ht="213" customHeight="1">
      <c r="A53" s="52"/>
      <c r="B53" s="49"/>
      <c r="C53" s="36" t="s">
        <v>29</v>
      </c>
      <c r="D53" s="33">
        <f>SUM(E53:H53)</f>
        <v>1256</v>
      </c>
      <c r="E53" s="33">
        <f>E57+E61+E65</f>
        <v>0</v>
      </c>
      <c r="F53" s="33">
        <f>F57+F61+F65</f>
        <v>0</v>
      </c>
      <c r="G53" s="33">
        <f>G57+G61+G65+G69</f>
        <v>1256</v>
      </c>
      <c r="H53" s="33">
        <f>H57+H61+H65</f>
        <v>0</v>
      </c>
      <c r="I53" s="49"/>
      <c r="J53" s="49"/>
      <c r="K53" s="36">
        <v>75.8</v>
      </c>
      <c r="L53" s="49"/>
      <c r="M53" s="55"/>
    </row>
    <row r="54" spans="1:14" ht="27" customHeight="1">
      <c r="A54" s="49" t="s">
        <v>154</v>
      </c>
      <c r="B54" s="49" t="s">
        <v>155</v>
      </c>
      <c r="C54" s="36" t="s">
        <v>26</v>
      </c>
      <c r="D54" s="33">
        <f>SUM(E54:H54)</f>
        <v>936</v>
      </c>
      <c r="E54" s="33">
        <v>0</v>
      </c>
      <c r="F54" s="33">
        <v>0</v>
      </c>
      <c r="G54" s="33">
        <v>936</v>
      </c>
      <c r="H54" s="33">
        <v>0</v>
      </c>
      <c r="I54" s="49" t="s">
        <v>156</v>
      </c>
      <c r="J54" s="49" t="s">
        <v>43</v>
      </c>
      <c r="K54" s="36">
        <v>100</v>
      </c>
      <c r="L54" s="49" t="s">
        <v>130</v>
      </c>
      <c r="M54" s="55" t="s">
        <v>131</v>
      </c>
    </row>
    <row r="55" spans="1:14" ht="30.75" customHeight="1">
      <c r="A55" s="49"/>
      <c r="B55" s="49"/>
      <c r="C55" s="36" t="s">
        <v>27</v>
      </c>
      <c r="D55" s="33">
        <f>SUM(E55:H55)</f>
        <v>936</v>
      </c>
      <c r="E55" s="33">
        <v>0</v>
      </c>
      <c r="F55" s="33">
        <v>0</v>
      </c>
      <c r="G55" s="33">
        <v>936</v>
      </c>
      <c r="H55" s="33">
        <v>0</v>
      </c>
      <c r="I55" s="49"/>
      <c r="J55" s="49"/>
      <c r="K55" s="36">
        <v>100</v>
      </c>
      <c r="L55" s="49"/>
      <c r="M55" s="55"/>
    </row>
    <row r="56" spans="1:14" ht="30.75" customHeight="1">
      <c r="A56" s="49"/>
      <c r="B56" s="49"/>
      <c r="C56" s="36" t="s">
        <v>124</v>
      </c>
      <c r="D56" s="33">
        <v>936</v>
      </c>
      <c r="E56" s="33">
        <v>0</v>
      </c>
      <c r="F56" s="33">
        <v>0</v>
      </c>
      <c r="G56" s="33">
        <v>936</v>
      </c>
      <c r="H56" s="33">
        <v>0</v>
      </c>
      <c r="I56" s="49"/>
      <c r="J56" s="49"/>
      <c r="K56" s="36">
        <v>100</v>
      </c>
      <c r="L56" s="49"/>
      <c r="M56" s="55"/>
    </row>
    <row r="57" spans="1:14" ht="17.25" customHeight="1">
      <c r="A57" s="49"/>
      <c r="B57" s="49"/>
      <c r="C57" s="36" t="s">
        <v>29</v>
      </c>
      <c r="D57" s="33">
        <f t="shared" ref="D57:D63" si="4">SUM(E57:H57)</f>
        <v>936</v>
      </c>
      <c r="E57" s="33">
        <v>0</v>
      </c>
      <c r="F57" s="33">
        <v>0</v>
      </c>
      <c r="G57" s="33">
        <v>936</v>
      </c>
      <c r="H57" s="33">
        <v>0</v>
      </c>
      <c r="I57" s="49"/>
      <c r="J57" s="49"/>
      <c r="K57" s="36">
        <v>100</v>
      </c>
      <c r="L57" s="49"/>
      <c r="M57" s="55"/>
    </row>
    <row r="58" spans="1:14" ht="29.25" customHeight="1">
      <c r="A58" s="49" t="s">
        <v>157</v>
      </c>
      <c r="B58" s="49" t="s">
        <v>158</v>
      </c>
      <c r="C58" s="36" t="s">
        <v>26</v>
      </c>
      <c r="D58" s="33">
        <f t="shared" si="4"/>
        <v>70</v>
      </c>
      <c r="E58" s="33">
        <v>0</v>
      </c>
      <c r="F58" s="33">
        <v>0</v>
      </c>
      <c r="G58" s="33">
        <v>70</v>
      </c>
      <c r="H58" s="33">
        <v>0</v>
      </c>
      <c r="I58" s="49" t="s">
        <v>159</v>
      </c>
      <c r="J58" s="49" t="s">
        <v>43</v>
      </c>
      <c r="K58" s="36">
        <v>100</v>
      </c>
      <c r="L58" s="49" t="s">
        <v>160</v>
      </c>
      <c r="M58" s="55" t="s">
        <v>131</v>
      </c>
    </row>
    <row r="59" spans="1:14" ht="33" customHeight="1">
      <c r="A59" s="49"/>
      <c r="B59" s="49"/>
      <c r="C59" s="36" t="s">
        <v>27</v>
      </c>
      <c r="D59" s="33">
        <f t="shared" si="4"/>
        <v>70</v>
      </c>
      <c r="E59" s="33">
        <v>0</v>
      </c>
      <c r="F59" s="33">
        <v>0</v>
      </c>
      <c r="G59" s="33">
        <v>70</v>
      </c>
      <c r="H59" s="33">
        <v>0</v>
      </c>
      <c r="I59" s="49"/>
      <c r="J59" s="49"/>
      <c r="K59" s="36">
        <v>100</v>
      </c>
      <c r="L59" s="49"/>
      <c r="M59" s="55"/>
    </row>
    <row r="60" spans="1:14" ht="33" customHeight="1">
      <c r="A60" s="49"/>
      <c r="B60" s="49"/>
      <c r="C60" s="36" t="s">
        <v>124</v>
      </c>
      <c r="D60" s="33">
        <f t="shared" si="4"/>
        <v>70</v>
      </c>
      <c r="E60" s="33">
        <v>0</v>
      </c>
      <c r="F60" s="33">
        <v>0</v>
      </c>
      <c r="G60" s="33">
        <v>70</v>
      </c>
      <c r="H60" s="33">
        <v>0</v>
      </c>
      <c r="I60" s="49"/>
      <c r="J60" s="49"/>
      <c r="K60" s="36">
        <v>100</v>
      </c>
      <c r="L60" s="49"/>
      <c r="M60" s="55"/>
    </row>
    <row r="61" spans="1:14" ht="41.25" customHeight="1">
      <c r="A61" s="49"/>
      <c r="B61" s="49"/>
      <c r="C61" s="36" t="s">
        <v>29</v>
      </c>
      <c r="D61" s="33">
        <f t="shared" si="4"/>
        <v>70</v>
      </c>
      <c r="E61" s="33">
        <v>0</v>
      </c>
      <c r="F61" s="33">
        <v>0</v>
      </c>
      <c r="G61" s="33">
        <v>70</v>
      </c>
      <c r="H61" s="33">
        <v>0</v>
      </c>
      <c r="I61" s="49"/>
      <c r="J61" s="49"/>
      <c r="K61" s="36">
        <v>100</v>
      </c>
      <c r="L61" s="49"/>
      <c r="M61" s="55"/>
    </row>
    <row r="62" spans="1:14" ht="38.25" customHeight="1">
      <c r="A62" s="49" t="s">
        <v>161</v>
      </c>
      <c r="B62" s="49" t="s">
        <v>162</v>
      </c>
      <c r="C62" s="36" t="s">
        <v>26</v>
      </c>
      <c r="D62" s="33">
        <f t="shared" si="4"/>
        <v>250</v>
      </c>
      <c r="E62" s="33">
        <v>0</v>
      </c>
      <c r="F62" s="33">
        <v>0</v>
      </c>
      <c r="G62" s="33">
        <v>250</v>
      </c>
      <c r="H62" s="33">
        <v>0</v>
      </c>
      <c r="I62" s="49" t="s">
        <v>163</v>
      </c>
      <c r="J62" s="49" t="s">
        <v>43</v>
      </c>
      <c r="K62" s="36">
        <v>100</v>
      </c>
      <c r="L62" s="49" t="s">
        <v>164</v>
      </c>
      <c r="M62" s="55" t="s">
        <v>131</v>
      </c>
    </row>
    <row r="63" spans="1:14" ht="36" customHeight="1">
      <c r="A63" s="49"/>
      <c r="B63" s="49"/>
      <c r="C63" s="36" t="s">
        <v>27</v>
      </c>
      <c r="D63" s="33">
        <f t="shared" si="4"/>
        <v>250</v>
      </c>
      <c r="E63" s="33">
        <v>0</v>
      </c>
      <c r="F63" s="33">
        <v>0</v>
      </c>
      <c r="G63" s="33">
        <v>250</v>
      </c>
      <c r="H63" s="33">
        <v>0</v>
      </c>
      <c r="I63" s="49"/>
      <c r="J63" s="49"/>
      <c r="K63" s="36">
        <v>100</v>
      </c>
      <c r="L63" s="49"/>
      <c r="M63" s="55"/>
    </row>
    <row r="64" spans="1:14" ht="36" customHeight="1">
      <c r="A64" s="49"/>
      <c r="B64" s="49"/>
      <c r="C64" s="36" t="s">
        <v>124</v>
      </c>
      <c r="D64" s="33">
        <v>250</v>
      </c>
      <c r="E64" s="33">
        <v>0</v>
      </c>
      <c r="F64" s="33">
        <v>0</v>
      </c>
      <c r="G64" s="33">
        <v>250</v>
      </c>
      <c r="H64" s="33">
        <v>0</v>
      </c>
      <c r="I64" s="49"/>
      <c r="J64" s="49"/>
      <c r="K64" s="36">
        <v>100</v>
      </c>
      <c r="L64" s="49"/>
      <c r="M64" s="55"/>
    </row>
    <row r="65" spans="1:13" ht="35.25" customHeight="1">
      <c r="A65" s="49"/>
      <c r="B65" s="49"/>
      <c r="C65" s="36" t="s">
        <v>29</v>
      </c>
      <c r="D65" s="33">
        <f>SUM(E65:H65)</f>
        <v>250</v>
      </c>
      <c r="E65" s="33">
        <v>0</v>
      </c>
      <c r="F65" s="33">
        <v>0</v>
      </c>
      <c r="G65" s="33">
        <v>250</v>
      </c>
      <c r="H65" s="33">
        <v>0</v>
      </c>
      <c r="I65" s="49"/>
      <c r="J65" s="49"/>
      <c r="K65" s="36">
        <v>100</v>
      </c>
      <c r="L65" s="49"/>
      <c r="M65" s="55"/>
    </row>
    <row r="66" spans="1:13" ht="35.25" customHeight="1">
      <c r="A66" s="49" t="s">
        <v>165</v>
      </c>
      <c r="B66" s="49" t="s">
        <v>166</v>
      </c>
      <c r="C66" s="36" t="s">
        <v>26</v>
      </c>
      <c r="D66" s="33">
        <f>SUM(E66:H66)</f>
        <v>289.5</v>
      </c>
      <c r="E66" s="33">
        <v>0</v>
      </c>
      <c r="F66" s="33">
        <v>0</v>
      </c>
      <c r="G66" s="33">
        <v>289.5</v>
      </c>
      <c r="H66" s="33">
        <v>0</v>
      </c>
      <c r="I66" s="49" t="s">
        <v>138</v>
      </c>
      <c r="J66" s="49" t="s">
        <v>51</v>
      </c>
      <c r="K66" s="49">
        <v>1</v>
      </c>
      <c r="L66" s="49" t="s">
        <v>130</v>
      </c>
      <c r="M66" s="56" t="s">
        <v>131</v>
      </c>
    </row>
    <row r="67" spans="1:13" ht="35.25" customHeight="1">
      <c r="A67" s="49"/>
      <c r="B67" s="49"/>
      <c r="C67" s="36" t="s">
        <v>27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49"/>
      <c r="J67" s="49"/>
      <c r="K67" s="49"/>
      <c r="L67" s="49"/>
      <c r="M67" s="56"/>
    </row>
    <row r="68" spans="1:13" ht="35.25" customHeight="1">
      <c r="A68" s="49"/>
      <c r="B68" s="49"/>
      <c r="C68" s="36" t="s">
        <v>124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49"/>
      <c r="J68" s="49"/>
      <c r="K68" s="49"/>
      <c r="L68" s="49"/>
      <c r="M68" s="56"/>
    </row>
    <row r="69" spans="1:13" ht="154.5" customHeight="1">
      <c r="A69" s="49"/>
      <c r="B69" s="49"/>
      <c r="C69" s="36" t="s">
        <v>29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49"/>
      <c r="J69" s="49"/>
      <c r="K69" s="49"/>
      <c r="L69" s="49"/>
      <c r="M69" s="56"/>
    </row>
    <row r="70" spans="1:13" ht="15.75" customHeight="1">
      <c r="A70" s="52" t="s">
        <v>65</v>
      </c>
      <c r="B70" s="49" t="s">
        <v>167</v>
      </c>
      <c r="C70" s="36" t="s">
        <v>26</v>
      </c>
      <c r="D70" s="33">
        <f>SUM(E70:H70)</f>
        <v>0</v>
      </c>
      <c r="E70" s="33">
        <v>0</v>
      </c>
      <c r="F70" s="33">
        <v>0</v>
      </c>
      <c r="G70" s="33">
        <v>0</v>
      </c>
      <c r="H70" s="33">
        <v>0</v>
      </c>
      <c r="I70" s="49" t="s">
        <v>168</v>
      </c>
      <c r="J70" s="49" t="s">
        <v>51</v>
      </c>
      <c r="K70" s="36">
        <v>0</v>
      </c>
      <c r="L70" s="49" t="s">
        <v>130</v>
      </c>
      <c r="M70" s="55" t="s">
        <v>131</v>
      </c>
    </row>
    <row r="71" spans="1:13" ht="15.75">
      <c r="A71" s="52"/>
      <c r="B71" s="49"/>
      <c r="C71" s="36" t="s">
        <v>27</v>
      </c>
      <c r="D71" s="33">
        <f>SUM(E71:H71)</f>
        <v>0</v>
      </c>
      <c r="E71" s="33">
        <v>0</v>
      </c>
      <c r="F71" s="33">
        <v>0</v>
      </c>
      <c r="G71" s="33">
        <v>0</v>
      </c>
      <c r="H71" s="33">
        <v>0</v>
      </c>
      <c r="I71" s="49"/>
      <c r="J71" s="49"/>
      <c r="K71" s="36">
        <v>0</v>
      </c>
      <c r="L71" s="49"/>
      <c r="M71" s="55"/>
    </row>
    <row r="72" spans="1:13" ht="15.75">
      <c r="A72" s="52"/>
      <c r="B72" s="49"/>
      <c r="C72" s="36" t="s">
        <v>124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49"/>
      <c r="J72" s="49"/>
      <c r="K72" s="36">
        <v>0</v>
      </c>
      <c r="L72" s="49"/>
      <c r="M72" s="55"/>
    </row>
    <row r="73" spans="1:13" ht="58.5" customHeight="1">
      <c r="A73" s="52"/>
      <c r="B73" s="49"/>
      <c r="C73" s="36" t="s">
        <v>29</v>
      </c>
      <c r="D73" s="33">
        <f>SUM(E73:H73)</f>
        <v>0</v>
      </c>
      <c r="E73" s="33">
        <v>0</v>
      </c>
      <c r="F73" s="33">
        <v>0</v>
      </c>
      <c r="G73" s="33">
        <v>0</v>
      </c>
      <c r="H73" s="33">
        <v>0</v>
      </c>
      <c r="I73" s="49"/>
      <c r="J73" s="49"/>
      <c r="K73" s="36">
        <v>0</v>
      </c>
      <c r="L73" s="49"/>
      <c r="M73" s="55"/>
    </row>
    <row r="74" spans="1:13" ht="15.75" customHeight="1">
      <c r="A74" s="52" t="s">
        <v>73</v>
      </c>
      <c r="B74" s="49" t="s">
        <v>169</v>
      </c>
      <c r="C74" s="36" t="s">
        <v>26</v>
      </c>
      <c r="D74" s="33">
        <f>SUM(E74:H74)</f>
        <v>20.8</v>
      </c>
      <c r="E74" s="33">
        <v>0</v>
      </c>
      <c r="F74" s="33">
        <v>0</v>
      </c>
      <c r="G74" s="33">
        <v>20.8</v>
      </c>
      <c r="H74" s="33">
        <v>0</v>
      </c>
      <c r="I74" s="49" t="s">
        <v>170</v>
      </c>
      <c r="J74" s="49" t="s">
        <v>51</v>
      </c>
      <c r="K74" s="36">
        <v>800</v>
      </c>
      <c r="L74" s="49" t="s">
        <v>130</v>
      </c>
      <c r="M74" s="55" t="s">
        <v>131</v>
      </c>
    </row>
    <row r="75" spans="1:13" ht="15.75">
      <c r="A75" s="52"/>
      <c r="B75" s="49"/>
      <c r="C75" s="36" t="s">
        <v>27</v>
      </c>
      <c r="D75" s="33">
        <f>SUM(E75:H75)</f>
        <v>20.8</v>
      </c>
      <c r="E75" s="33">
        <v>0</v>
      </c>
      <c r="F75" s="33">
        <v>0</v>
      </c>
      <c r="G75" s="33">
        <v>20.8</v>
      </c>
      <c r="H75" s="33">
        <v>0</v>
      </c>
      <c r="I75" s="49"/>
      <c r="J75" s="49"/>
      <c r="K75" s="36">
        <v>800</v>
      </c>
      <c r="L75" s="49"/>
      <c r="M75" s="55"/>
    </row>
    <row r="76" spans="1:13" ht="15.75">
      <c r="A76" s="52"/>
      <c r="B76" s="49"/>
      <c r="C76" s="36" t="s">
        <v>124</v>
      </c>
      <c r="D76" s="33">
        <v>20.8</v>
      </c>
      <c r="E76" s="33">
        <v>0</v>
      </c>
      <c r="F76" s="33">
        <v>0</v>
      </c>
      <c r="G76" s="33">
        <v>20.8</v>
      </c>
      <c r="H76" s="33">
        <v>0</v>
      </c>
      <c r="I76" s="49"/>
      <c r="J76" s="49"/>
      <c r="K76" s="36">
        <v>800</v>
      </c>
      <c r="L76" s="49"/>
      <c r="M76" s="55"/>
    </row>
    <row r="77" spans="1:13" ht="76.5" customHeight="1">
      <c r="A77" s="52"/>
      <c r="B77" s="49"/>
      <c r="C77" s="36" t="s">
        <v>29</v>
      </c>
      <c r="D77" s="33">
        <f t="shared" ref="D77:D93" si="5">SUM(E77:H77)</f>
        <v>20.8</v>
      </c>
      <c r="E77" s="33">
        <v>0</v>
      </c>
      <c r="F77" s="33">
        <v>0</v>
      </c>
      <c r="G77" s="33">
        <v>20.8</v>
      </c>
      <c r="H77" s="33">
        <v>0</v>
      </c>
      <c r="I77" s="49"/>
      <c r="J77" s="49"/>
      <c r="K77" s="36">
        <v>800</v>
      </c>
      <c r="L77" s="49"/>
      <c r="M77" s="55"/>
    </row>
    <row r="78" spans="1:13" ht="15.75" customHeight="1">
      <c r="A78" s="52" t="s">
        <v>78</v>
      </c>
      <c r="B78" s="58" t="s">
        <v>190</v>
      </c>
      <c r="C78" s="36" t="s">
        <v>26</v>
      </c>
      <c r="D78" s="33">
        <f t="shared" si="5"/>
        <v>27</v>
      </c>
      <c r="E78" s="33">
        <v>0</v>
      </c>
      <c r="F78" s="33">
        <v>0</v>
      </c>
      <c r="G78" s="33">
        <v>27</v>
      </c>
      <c r="H78" s="33">
        <v>0</v>
      </c>
      <c r="I78" s="49" t="s">
        <v>171</v>
      </c>
      <c r="J78" s="49" t="s">
        <v>43</v>
      </c>
      <c r="K78" s="36">
        <v>25</v>
      </c>
      <c r="L78" s="49" t="s">
        <v>147</v>
      </c>
      <c r="M78" s="55" t="s">
        <v>131</v>
      </c>
    </row>
    <row r="79" spans="1:13" ht="15.75">
      <c r="A79" s="52"/>
      <c r="B79" s="58"/>
      <c r="C79" s="36" t="s">
        <v>27</v>
      </c>
      <c r="D79" s="33">
        <f t="shared" si="5"/>
        <v>100</v>
      </c>
      <c r="E79" s="33">
        <v>0</v>
      </c>
      <c r="F79" s="33">
        <v>0</v>
      </c>
      <c r="G79" s="33">
        <v>100</v>
      </c>
      <c r="H79" s="33">
        <v>0</v>
      </c>
      <c r="I79" s="49"/>
      <c r="J79" s="49"/>
      <c r="K79" s="36">
        <v>50</v>
      </c>
      <c r="L79" s="49"/>
      <c r="M79" s="55"/>
    </row>
    <row r="80" spans="1:13" ht="15.75">
      <c r="A80" s="52"/>
      <c r="B80" s="58"/>
      <c r="C80" s="36" t="s">
        <v>124</v>
      </c>
      <c r="D80" s="33">
        <f t="shared" si="5"/>
        <v>100</v>
      </c>
      <c r="E80" s="33">
        <v>0</v>
      </c>
      <c r="F80" s="33">
        <v>0</v>
      </c>
      <c r="G80" s="33">
        <v>100</v>
      </c>
      <c r="H80" s="33">
        <v>0</v>
      </c>
      <c r="I80" s="49"/>
      <c r="J80" s="49"/>
      <c r="K80" s="36">
        <v>50</v>
      </c>
      <c r="L80" s="49"/>
      <c r="M80" s="55"/>
    </row>
    <row r="81" spans="1:13" ht="207" customHeight="1">
      <c r="A81" s="52"/>
      <c r="B81" s="58"/>
      <c r="C81" s="36" t="s">
        <v>29</v>
      </c>
      <c r="D81" s="33">
        <f t="shared" si="5"/>
        <v>100</v>
      </c>
      <c r="E81" s="33">
        <v>0</v>
      </c>
      <c r="F81" s="33">
        <v>0</v>
      </c>
      <c r="G81" s="33">
        <v>100</v>
      </c>
      <c r="H81" s="33">
        <v>0</v>
      </c>
      <c r="I81" s="49"/>
      <c r="J81" s="49"/>
      <c r="K81" s="36">
        <v>50</v>
      </c>
      <c r="L81" s="49"/>
      <c r="M81" s="55"/>
    </row>
    <row r="82" spans="1:13" ht="16.5" customHeight="1">
      <c r="A82" s="52" t="s">
        <v>80</v>
      </c>
      <c r="B82" s="49" t="s">
        <v>172</v>
      </c>
      <c r="C82" s="36" t="s">
        <v>26</v>
      </c>
      <c r="D82" s="33">
        <f t="shared" si="5"/>
        <v>0</v>
      </c>
      <c r="E82" s="33">
        <v>0</v>
      </c>
      <c r="F82" s="33">
        <v>0</v>
      </c>
      <c r="G82" s="33">
        <v>0</v>
      </c>
      <c r="H82" s="33">
        <v>0</v>
      </c>
      <c r="I82" s="49" t="s">
        <v>173</v>
      </c>
      <c r="J82" s="49" t="s">
        <v>51</v>
      </c>
      <c r="K82" s="36">
        <v>0</v>
      </c>
      <c r="L82" s="49" t="s">
        <v>147</v>
      </c>
      <c r="M82" s="55" t="s">
        <v>131</v>
      </c>
    </row>
    <row r="83" spans="1:13" ht="15.75">
      <c r="A83" s="52"/>
      <c r="B83" s="49"/>
      <c r="C83" s="36" t="s">
        <v>27</v>
      </c>
      <c r="D83" s="33">
        <f t="shared" si="5"/>
        <v>0</v>
      </c>
      <c r="E83" s="33">
        <v>0</v>
      </c>
      <c r="F83" s="33">
        <v>0</v>
      </c>
      <c r="G83" s="33">
        <v>0</v>
      </c>
      <c r="H83" s="33">
        <v>0</v>
      </c>
      <c r="I83" s="49"/>
      <c r="J83" s="49"/>
      <c r="K83" s="36">
        <v>0</v>
      </c>
      <c r="L83" s="49"/>
      <c r="M83" s="55"/>
    </row>
    <row r="84" spans="1:13" ht="15.75">
      <c r="A84" s="52"/>
      <c r="B84" s="49"/>
      <c r="C84" s="36" t="s">
        <v>124</v>
      </c>
      <c r="D84" s="33">
        <f t="shared" si="5"/>
        <v>0</v>
      </c>
      <c r="E84" s="33">
        <v>0</v>
      </c>
      <c r="F84" s="33">
        <v>0</v>
      </c>
      <c r="G84" s="33">
        <v>0</v>
      </c>
      <c r="H84" s="33">
        <v>0</v>
      </c>
      <c r="I84" s="49"/>
      <c r="J84" s="49"/>
      <c r="K84" s="36">
        <v>0</v>
      </c>
      <c r="L84" s="49"/>
      <c r="M84" s="55"/>
    </row>
    <row r="85" spans="1:13" ht="104.25" customHeight="1">
      <c r="A85" s="52"/>
      <c r="B85" s="49"/>
      <c r="C85" s="36" t="s">
        <v>29</v>
      </c>
      <c r="D85" s="33">
        <f t="shared" si="5"/>
        <v>0</v>
      </c>
      <c r="E85" s="33">
        <v>0</v>
      </c>
      <c r="F85" s="33">
        <v>0</v>
      </c>
      <c r="G85" s="33">
        <v>0</v>
      </c>
      <c r="H85" s="33">
        <v>0</v>
      </c>
      <c r="I85" s="49"/>
      <c r="J85" s="49"/>
      <c r="K85" s="36">
        <v>0</v>
      </c>
      <c r="L85" s="49"/>
      <c r="M85" s="55"/>
    </row>
    <row r="86" spans="1:13" ht="15.75" customHeight="1">
      <c r="A86" s="49" t="s">
        <v>122</v>
      </c>
      <c r="B86" s="49"/>
      <c r="C86" s="36" t="s">
        <v>174</v>
      </c>
      <c r="D86" s="33">
        <f t="shared" si="5"/>
        <v>6822.6</v>
      </c>
      <c r="E86" s="33">
        <f>E22+E34+E38+E46+E50+E70+E74+E78+E82</f>
        <v>0</v>
      </c>
      <c r="F86" s="33">
        <f>F22+F34+F46+F50+F70+F74+F78+F82</f>
        <v>2876.9</v>
      </c>
      <c r="G86" s="33">
        <f>G22+G34+G38+G46+G50+G70+G74+G78+G82</f>
        <v>3945.7000000000003</v>
      </c>
      <c r="H86" s="33">
        <f>H22+H34+H38+H46+H50+H70+H74+H78+H82</f>
        <v>0</v>
      </c>
      <c r="I86" s="49" t="s">
        <v>175</v>
      </c>
      <c r="J86" s="49" t="s">
        <v>175</v>
      </c>
      <c r="K86" s="49" t="s">
        <v>175</v>
      </c>
      <c r="L86" s="49" t="s">
        <v>175</v>
      </c>
      <c r="M86" s="49" t="s">
        <v>175</v>
      </c>
    </row>
    <row r="87" spans="1:13" ht="15.75">
      <c r="A87" s="49"/>
      <c r="B87" s="49"/>
      <c r="C87" s="36" t="s">
        <v>176</v>
      </c>
      <c r="D87" s="33">
        <f t="shared" si="5"/>
        <v>7164.3</v>
      </c>
      <c r="E87" s="33">
        <f>E23+E35+E39+E47+E51+E71+E75+E79+E83</f>
        <v>0</v>
      </c>
      <c r="F87" s="33">
        <f>F23+F35+F47+F51+F71+F75+F79+F83</f>
        <v>3293.5</v>
      </c>
      <c r="G87" s="33">
        <f>G23+G35+G39+G47+G51+G71+G75+G79+G83</f>
        <v>3870.8</v>
      </c>
      <c r="H87" s="33">
        <f>H23+H35+H39+H47+H51+H71+H75+H79+H83</f>
        <v>0</v>
      </c>
      <c r="I87" s="49"/>
      <c r="J87" s="49"/>
      <c r="K87" s="49"/>
      <c r="L87" s="49"/>
      <c r="M87" s="49"/>
    </row>
    <row r="88" spans="1:13" ht="15.75">
      <c r="A88" s="49"/>
      <c r="B88" s="49"/>
      <c r="C88" s="36" t="s">
        <v>124</v>
      </c>
      <c r="D88" s="33">
        <f t="shared" si="5"/>
        <v>7176.2999999999993</v>
      </c>
      <c r="E88" s="33">
        <f>E85+E81</f>
        <v>0</v>
      </c>
      <c r="F88" s="33">
        <f>F24+F36+F48+F52+F72+F76+F80+F84</f>
        <v>3403.1</v>
      </c>
      <c r="G88" s="33">
        <f>G24+G36+G40+G48+G52+G72+G76+G80+G84</f>
        <v>3773.2</v>
      </c>
      <c r="H88" s="33">
        <v>0</v>
      </c>
      <c r="I88" s="49"/>
      <c r="J88" s="49"/>
      <c r="K88" s="49"/>
      <c r="L88" s="49"/>
      <c r="M88" s="49"/>
    </row>
    <row r="89" spans="1:13" ht="15.75">
      <c r="A89" s="49"/>
      <c r="B89" s="49"/>
      <c r="C89" s="36" t="s">
        <v>177</v>
      </c>
      <c r="D89" s="33">
        <f t="shared" si="5"/>
        <v>7290.3</v>
      </c>
      <c r="E89" s="33">
        <f>E25+E37+E41+E49+E53+E73+E77+E81+E85</f>
        <v>0</v>
      </c>
      <c r="F89" s="33">
        <f>F25+F37+F49+F53+F73+F77+F81+F85</f>
        <v>3517.1</v>
      </c>
      <c r="G89" s="33">
        <f>G25+G37+G41+G49+G53+G73+G77+G81+G85</f>
        <v>3773.2000000000003</v>
      </c>
      <c r="H89" s="33">
        <f>H25+H37+H41+H49+H53+H73+H77+H81+H85</f>
        <v>0</v>
      </c>
      <c r="I89" s="49"/>
      <c r="J89" s="49"/>
      <c r="K89" s="49"/>
      <c r="L89" s="49"/>
      <c r="M89" s="49"/>
    </row>
    <row r="90" spans="1:13" ht="15.75" customHeight="1">
      <c r="A90" s="55" t="s">
        <v>178</v>
      </c>
      <c r="B90" s="55"/>
      <c r="C90" s="36" t="s">
        <v>174</v>
      </c>
      <c r="D90" s="33">
        <f t="shared" si="5"/>
        <v>122029.59999999999</v>
      </c>
      <c r="E90" s="33">
        <f t="shared" ref="E90:H91" si="6">E15+E86</f>
        <v>0</v>
      </c>
      <c r="F90" s="33">
        <f t="shared" si="6"/>
        <v>118083.9</v>
      </c>
      <c r="G90" s="33">
        <f t="shared" si="6"/>
        <v>3945.7000000000003</v>
      </c>
      <c r="H90" s="33">
        <f t="shared" si="6"/>
        <v>0</v>
      </c>
      <c r="I90" s="55" t="s">
        <v>175</v>
      </c>
      <c r="J90" s="55" t="s">
        <v>175</v>
      </c>
      <c r="K90" s="55" t="s">
        <v>175</v>
      </c>
      <c r="L90" s="55" t="s">
        <v>175</v>
      </c>
      <c r="M90" s="55" t="s">
        <v>175</v>
      </c>
    </row>
    <row r="91" spans="1:13" ht="15.75">
      <c r="A91" s="55"/>
      <c r="B91" s="55"/>
      <c r="C91" s="36" t="s">
        <v>176</v>
      </c>
      <c r="D91" s="33">
        <f t="shared" si="5"/>
        <v>96222.400000000009</v>
      </c>
      <c r="E91" s="33">
        <f t="shared" si="6"/>
        <v>32030</v>
      </c>
      <c r="F91" s="33">
        <f t="shared" si="6"/>
        <v>60321.599999999999</v>
      </c>
      <c r="G91" s="33">
        <f t="shared" si="6"/>
        <v>3870.8</v>
      </c>
      <c r="H91" s="33">
        <f t="shared" si="6"/>
        <v>0</v>
      </c>
      <c r="I91" s="55"/>
      <c r="J91" s="55"/>
      <c r="K91" s="55"/>
      <c r="L91" s="55"/>
      <c r="M91" s="55"/>
    </row>
    <row r="92" spans="1:13" ht="15.75">
      <c r="A92" s="55"/>
      <c r="B92" s="55"/>
      <c r="C92" s="39" t="s">
        <v>124</v>
      </c>
      <c r="D92" s="33">
        <f t="shared" si="5"/>
        <v>96334.399999999994</v>
      </c>
      <c r="E92" s="33">
        <f>E17+E88</f>
        <v>10776.7</v>
      </c>
      <c r="F92" s="34">
        <f>F88+F17</f>
        <v>81784.5</v>
      </c>
      <c r="G92" s="33">
        <f>G17+G88</f>
        <v>3773.2</v>
      </c>
      <c r="H92" s="34">
        <v>0</v>
      </c>
      <c r="I92" s="55"/>
      <c r="J92" s="55"/>
      <c r="K92" s="55"/>
      <c r="L92" s="55"/>
      <c r="M92" s="55"/>
    </row>
    <row r="93" spans="1:13" ht="15.75">
      <c r="A93" s="55"/>
      <c r="B93" s="55"/>
      <c r="C93" s="39" t="s">
        <v>177</v>
      </c>
      <c r="D93" s="33">
        <f t="shared" si="5"/>
        <v>96448.4</v>
      </c>
      <c r="E93" s="33">
        <f>E18+E89</f>
        <v>10776.7</v>
      </c>
      <c r="F93" s="34">
        <f>F18+F89</f>
        <v>81898.5</v>
      </c>
      <c r="G93" s="34">
        <f>G18+G89</f>
        <v>3773.2000000000003</v>
      </c>
      <c r="H93" s="34">
        <f>H18+H89</f>
        <v>0</v>
      </c>
      <c r="I93" s="55"/>
      <c r="J93" s="55"/>
      <c r="K93" s="55"/>
      <c r="L93" s="55"/>
      <c r="M93" s="55"/>
    </row>
    <row r="94" spans="1:13" ht="15.75">
      <c r="A94" s="25"/>
      <c r="B94" s="25"/>
      <c r="C94" s="25"/>
      <c r="D94" s="26"/>
      <c r="E94" s="26"/>
      <c r="F94" s="26"/>
      <c r="G94" s="26"/>
      <c r="H94" s="26"/>
      <c r="I94" s="26"/>
      <c r="J94" s="26"/>
      <c r="K94" s="26"/>
      <c r="L94" s="26"/>
      <c r="M94" s="25"/>
    </row>
    <row r="95" spans="1:13" ht="31.5" customHeight="1">
      <c r="A95" s="59" t="s">
        <v>196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</row>
    <row r="96" spans="1:13" ht="15.75" customHeight="1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1:10" ht="15.75">
      <c r="A97" s="50"/>
      <c r="B97" s="50"/>
      <c r="C97" s="50"/>
      <c r="D97" s="50"/>
      <c r="E97" s="50"/>
      <c r="F97" s="50"/>
      <c r="G97" s="50"/>
      <c r="H97" s="50"/>
      <c r="I97" s="50"/>
      <c r="J97" s="50"/>
    </row>
  </sheetData>
  <mergeCells count="141">
    <mergeCell ref="A95:M95"/>
    <mergeCell ref="A97:J97"/>
    <mergeCell ref="A86:B89"/>
    <mergeCell ref="I86:I89"/>
    <mergeCell ref="J86:J89"/>
    <mergeCell ref="K86:K89"/>
    <mergeCell ref="L86:L89"/>
    <mergeCell ref="M86:M89"/>
    <mergeCell ref="A90:B93"/>
    <mergeCell ref="I90:I93"/>
    <mergeCell ref="J90:J93"/>
    <mergeCell ref="K90:K93"/>
    <mergeCell ref="L90:L93"/>
    <mergeCell ref="M90:M93"/>
    <mergeCell ref="A78:A81"/>
    <mergeCell ref="B78:B81"/>
    <mergeCell ref="I78:I81"/>
    <mergeCell ref="J78:J81"/>
    <mergeCell ref="L78:L81"/>
    <mergeCell ref="M78:M81"/>
    <mergeCell ref="A82:A85"/>
    <mergeCell ref="B82:B85"/>
    <mergeCell ref="I82:I85"/>
    <mergeCell ref="J82:J85"/>
    <mergeCell ref="L82:L85"/>
    <mergeCell ref="M82:M85"/>
    <mergeCell ref="A70:A73"/>
    <mergeCell ref="B70:B73"/>
    <mergeCell ref="I70:I73"/>
    <mergeCell ref="J70:J73"/>
    <mergeCell ref="L70:L73"/>
    <mergeCell ref="M70:M73"/>
    <mergeCell ref="A74:A77"/>
    <mergeCell ref="B74:B77"/>
    <mergeCell ref="I74:I77"/>
    <mergeCell ref="J74:J77"/>
    <mergeCell ref="L74:L77"/>
    <mergeCell ref="M74:M77"/>
    <mergeCell ref="A62:A65"/>
    <mergeCell ref="B62:B65"/>
    <mergeCell ref="I62:I65"/>
    <mergeCell ref="J62:J65"/>
    <mergeCell ref="L62:L65"/>
    <mergeCell ref="M62:M65"/>
    <mergeCell ref="A66:A69"/>
    <mergeCell ref="B66:B69"/>
    <mergeCell ref="I66:I69"/>
    <mergeCell ref="J66:J69"/>
    <mergeCell ref="K66:K69"/>
    <mergeCell ref="L66:L69"/>
    <mergeCell ref="M66:M69"/>
    <mergeCell ref="A54:A57"/>
    <mergeCell ref="B54:B57"/>
    <mergeCell ref="I54:I57"/>
    <mergeCell ref="J54:J57"/>
    <mergeCell ref="L54:L57"/>
    <mergeCell ref="M54:M57"/>
    <mergeCell ref="A58:A61"/>
    <mergeCell ref="B58:B61"/>
    <mergeCell ref="I58:I61"/>
    <mergeCell ref="J58:J61"/>
    <mergeCell ref="L58:L61"/>
    <mergeCell ref="M58:M61"/>
    <mergeCell ref="A46:A49"/>
    <mergeCell ref="B46:B49"/>
    <mergeCell ref="I46:I49"/>
    <mergeCell ref="J46:J49"/>
    <mergeCell ref="L46:L49"/>
    <mergeCell ref="M46:M49"/>
    <mergeCell ref="A50:A53"/>
    <mergeCell ref="B50:B53"/>
    <mergeCell ref="I50:I53"/>
    <mergeCell ref="J50:J53"/>
    <mergeCell ref="L50:L53"/>
    <mergeCell ref="M50:M53"/>
    <mergeCell ref="A38:A41"/>
    <mergeCell ref="B38:B41"/>
    <mergeCell ref="I38:I41"/>
    <mergeCell ref="J38:J41"/>
    <mergeCell ref="L38:L41"/>
    <mergeCell ref="M38:M41"/>
    <mergeCell ref="A42:A45"/>
    <mergeCell ref="B42:B45"/>
    <mergeCell ref="I42:I45"/>
    <mergeCell ref="J42:J45"/>
    <mergeCell ref="L42:L45"/>
    <mergeCell ref="M42:M45"/>
    <mergeCell ref="A30:A33"/>
    <mergeCell ref="B30:B33"/>
    <mergeCell ref="I30:I33"/>
    <mergeCell ref="J30:J33"/>
    <mergeCell ref="M30:M33"/>
    <mergeCell ref="A34:A37"/>
    <mergeCell ref="B34:B37"/>
    <mergeCell ref="I34:I37"/>
    <mergeCell ref="J34:J37"/>
    <mergeCell ref="L34:L37"/>
    <mergeCell ref="M34:M37"/>
    <mergeCell ref="A22:A25"/>
    <mergeCell ref="B22:B25"/>
    <mergeCell ref="I22:I25"/>
    <mergeCell ref="J22:J25"/>
    <mergeCell ref="L22:L29"/>
    <mergeCell ref="M22:M29"/>
    <mergeCell ref="A26:A29"/>
    <mergeCell ref="B26:B29"/>
    <mergeCell ref="I26:I29"/>
    <mergeCell ref="J26:J29"/>
    <mergeCell ref="A15:B18"/>
    <mergeCell ref="I15:I18"/>
    <mergeCell ref="J15:J18"/>
    <mergeCell ref="K15:K18"/>
    <mergeCell ref="L15:L18"/>
    <mergeCell ref="M15:M18"/>
    <mergeCell ref="A19:M19"/>
    <mergeCell ref="A20:A21"/>
    <mergeCell ref="B20:M20"/>
    <mergeCell ref="B21:M21"/>
    <mergeCell ref="A8:M8"/>
    <mergeCell ref="A9:A10"/>
    <mergeCell ref="B9:M9"/>
    <mergeCell ref="B10:M10"/>
    <mergeCell ref="A11:A14"/>
    <mergeCell ref="B11:B14"/>
    <mergeCell ref="I11:I14"/>
    <mergeCell ref="J11:J14"/>
    <mergeCell ref="L11:L14"/>
    <mergeCell ref="M11:M14"/>
    <mergeCell ref="B1:N1"/>
    <mergeCell ref="A2:M2"/>
    <mergeCell ref="A4:A6"/>
    <mergeCell ref="B4:B6"/>
    <mergeCell ref="C4:C6"/>
    <mergeCell ref="D4:H4"/>
    <mergeCell ref="I4:I6"/>
    <mergeCell ref="J4:J6"/>
    <mergeCell ref="K4:K6"/>
    <mergeCell ref="L4:L6"/>
    <mergeCell ref="M4:M6"/>
    <mergeCell ref="D5:D6"/>
    <mergeCell ref="E5:H5"/>
  </mergeCells>
  <printOptions horizontalCentered="1"/>
  <pageMargins left="0.78740157480314965" right="0.39370078740157483" top="1.1811023622047245" bottom="0.78740157480314965" header="0.98425196850393704" footer="0.51181102362204722"/>
  <pageSetup paperSize="9" scale="74" fitToHeight="0" orientation="landscape" horizontalDpi="300" verticalDpi="300" r:id="rId1"/>
  <headerFooter differentFirst="1">
    <oddHeader>&amp;C&amp;P</oddHeader>
  </headerFooter>
  <rowBreaks count="5" manualBreakCount="5">
    <brk id="18" max="12" man="1"/>
    <brk id="28" max="12" man="1"/>
    <brk id="33" max="16383" man="1"/>
    <brk id="49" max="16383" man="1"/>
    <brk id="73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20"/>
  <sheetViews>
    <sheetView view="pageBreakPreview" zoomScaleNormal="100" workbookViewId="0">
      <selection activeCell="D6" sqref="D6"/>
    </sheetView>
  </sheetViews>
  <sheetFormatPr defaultColWidth="8.7109375" defaultRowHeight="15"/>
  <cols>
    <col min="1" max="1" width="38.42578125" customWidth="1"/>
    <col min="2" max="2" width="13.28515625" style="28" customWidth="1"/>
    <col min="3" max="4" width="11.42578125" customWidth="1"/>
    <col min="5" max="5" width="11.5703125" customWidth="1"/>
    <col min="6" max="6" width="12.140625" customWidth="1"/>
  </cols>
  <sheetData>
    <row r="1" spans="1:6" ht="28.5" customHeight="1">
      <c r="A1" s="60" t="s">
        <v>179</v>
      </c>
      <c r="B1" s="60"/>
      <c r="C1" s="60"/>
      <c r="D1" s="60"/>
      <c r="E1" s="60"/>
      <c r="F1" s="60"/>
    </row>
    <row r="2" spans="1:6" ht="15.75">
      <c r="A2" s="29"/>
      <c r="C2" s="28"/>
      <c r="D2" s="28"/>
      <c r="E2" s="28"/>
      <c r="F2" s="28"/>
    </row>
    <row r="3" spans="1:6" ht="33" customHeight="1">
      <c r="A3" s="61" t="s">
        <v>180</v>
      </c>
      <c r="B3" s="49" t="s">
        <v>181</v>
      </c>
      <c r="C3" s="49"/>
      <c r="D3" s="49"/>
      <c r="E3" s="49"/>
      <c r="F3" s="49"/>
    </row>
    <row r="4" spans="1:6" ht="15.75">
      <c r="A4" s="61"/>
      <c r="B4" s="36" t="s">
        <v>26</v>
      </c>
      <c r="C4" s="36" t="s">
        <v>27</v>
      </c>
      <c r="D4" s="36" t="s">
        <v>28</v>
      </c>
      <c r="E4" s="36" t="s">
        <v>29</v>
      </c>
      <c r="F4" s="36" t="s">
        <v>110</v>
      </c>
    </row>
    <row r="5" spans="1:6" ht="15.7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>
      <c r="A6" s="37" t="s">
        <v>182</v>
      </c>
      <c r="B6" s="33">
        <f>SUM(B7:B10)</f>
        <v>122029.59999999999</v>
      </c>
      <c r="C6" s="33">
        <f>SUM(C7:C10)</f>
        <v>96222.400000000009</v>
      </c>
      <c r="D6" s="33">
        <f>SUM(D7:D10)</f>
        <v>96334.399999999994</v>
      </c>
      <c r="E6" s="33">
        <f>SUM(E7:E10)</f>
        <v>96448.4</v>
      </c>
      <c r="F6" s="33">
        <f t="shared" ref="F6:F15" si="0">SUM(B6:E6)</f>
        <v>411034.80000000005</v>
      </c>
    </row>
    <row r="7" spans="1:6" ht="15.75">
      <c r="A7" s="37" t="s">
        <v>183</v>
      </c>
      <c r="B7" s="33">
        <f t="shared" ref="B7:E10" si="1">B12</f>
        <v>0</v>
      </c>
      <c r="C7" s="33">
        <f t="shared" si="1"/>
        <v>32030</v>
      </c>
      <c r="D7" s="33">
        <f t="shared" si="1"/>
        <v>10776.7</v>
      </c>
      <c r="E7" s="33">
        <f t="shared" si="1"/>
        <v>10776.7</v>
      </c>
      <c r="F7" s="33">
        <f t="shared" si="0"/>
        <v>53583.399999999994</v>
      </c>
    </row>
    <row r="8" spans="1:6" ht="15.75">
      <c r="A8" s="37" t="s">
        <v>184</v>
      </c>
      <c r="B8" s="33">
        <f t="shared" si="1"/>
        <v>118083.9</v>
      </c>
      <c r="C8" s="33">
        <f t="shared" si="1"/>
        <v>60321.599999999999</v>
      </c>
      <c r="D8" s="33">
        <f t="shared" si="1"/>
        <v>81784.5</v>
      </c>
      <c r="E8" s="33">
        <f t="shared" si="1"/>
        <v>81898.5</v>
      </c>
      <c r="F8" s="33">
        <f t="shared" si="0"/>
        <v>342088.5</v>
      </c>
    </row>
    <row r="9" spans="1:6" ht="15.75">
      <c r="A9" s="37" t="s">
        <v>185</v>
      </c>
      <c r="B9" s="33">
        <f t="shared" si="1"/>
        <v>3945.7000000000003</v>
      </c>
      <c r="C9" s="33">
        <f t="shared" si="1"/>
        <v>3870.8</v>
      </c>
      <c r="D9" s="33">
        <f t="shared" si="1"/>
        <v>3773.2</v>
      </c>
      <c r="E9" s="33">
        <f t="shared" si="1"/>
        <v>3773.2000000000003</v>
      </c>
      <c r="F9" s="33">
        <f t="shared" si="0"/>
        <v>15362.900000000001</v>
      </c>
    </row>
    <row r="10" spans="1:6" ht="18" customHeight="1">
      <c r="A10" s="37" t="s">
        <v>186</v>
      </c>
      <c r="B10" s="33">
        <f t="shared" si="1"/>
        <v>0</v>
      </c>
      <c r="C10" s="33">
        <f t="shared" si="1"/>
        <v>0</v>
      </c>
      <c r="D10" s="33">
        <f t="shared" si="1"/>
        <v>0</v>
      </c>
      <c r="E10" s="33">
        <f t="shared" si="1"/>
        <v>0</v>
      </c>
      <c r="F10" s="33">
        <f t="shared" si="0"/>
        <v>0</v>
      </c>
    </row>
    <row r="11" spans="1:6" ht="21" customHeight="1">
      <c r="A11" s="37" t="s">
        <v>187</v>
      </c>
      <c r="B11" s="33">
        <f>SUM(B12:B15)</f>
        <v>122029.59999999999</v>
      </c>
      <c r="C11" s="33">
        <f>SUM(C12:C15)</f>
        <v>96222.400000000009</v>
      </c>
      <c r="D11" s="33">
        <f>SUM(D12:D15)</f>
        <v>96334.399999999994</v>
      </c>
      <c r="E11" s="33">
        <f>SUM(E12:E15)</f>
        <v>96448.4</v>
      </c>
      <c r="F11" s="33">
        <f t="shared" si="0"/>
        <v>411034.80000000005</v>
      </c>
    </row>
    <row r="12" spans="1:6" ht="15.75">
      <c r="A12" s="37" t="s">
        <v>183</v>
      </c>
      <c r="B12" s="33">
        <f>'Процессная часть'!E90</f>
        <v>0</v>
      </c>
      <c r="C12" s="33">
        <f>'Процессная часть'!E91</f>
        <v>32030</v>
      </c>
      <c r="D12" s="33">
        <f>'Процессная часть'!E92</f>
        <v>10776.7</v>
      </c>
      <c r="E12" s="33">
        <f>'Процессная часть'!E93</f>
        <v>10776.7</v>
      </c>
      <c r="F12" s="33">
        <f t="shared" si="0"/>
        <v>53583.399999999994</v>
      </c>
    </row>
    <row r="13" spans="1:6" ht="15.75">
      <c r="A13" s="37" t="s">
        <v>188</v>
      </c>
      <c r="B13" s="33">
        <f>'Процессная часть'!F90</f>
        <v>118083.9</v>
      </c>
      <c r="C13" s="33">
        <f>'Процессная часть'!F91</f>
        <v>60321.599999999999</v>
      </c>
      <c r="D13" s="33">
        <f>'Процессная часть'!F92</f>
        <v>81784.5</v>
      </c>
      <c r="E13" s="33">
        <f>'Процессная часть'!F93</f>
        <v>81898.5</v>
      </c>
      <c r="F13" s="33">
        <f t="shared" si="0"/>
        <v>342088.5</v>
      </c>
    </row>
    <row r="14" spans="1:6" ht="15.75">
      <c r="A14" s="37" t="s">
        <v>185</v>
      </c>
      <c r="B14" s="33">
        <f>'Процессная часть'!G90</f>
        <v>3945.7000000000003</v>
      </c>
      <c r="C14" s="33">
        <f>'Процессная часть'!G91</f>
        <v>3870.8</v>
      </c>
      <c r="D14" s="33">
        <f>'Процессная часть'!G92</f>
        <v>3773.2</v>
      </c>
      <c r="E14" s="33">
        <f>'Процессная часть'!G93</f>
        <v>3773.2000000000003</v>
      </c>
      <c r="F14" s="33">
        <f t="shared" si="0"/>
        <v>15362.900000000001</v>
      </c>
    </row>
    <row r="15" spans="1:6" ht="19.5" customHeight="1">
      <c r="A15" s="37" t="s">
        <v>186</v>
      </c>
      <c r="B15" s="33">
        <f>'Процессная часть'!H90</f>
        <v>0</v>
      </c>
      <c r="C15" s="33">
        <f>'Процессная часть'!H91</f>
        <v>0</v>
      </c>
      <c r="D15" s="33">
        <f>'Процессная часть'!H92</f>
        <v>0</v>
      </c>
      <c r="E15" s="33">
        <f>'Процессная часть'!H93</f>
        <v>0</v>
      </c>
      <c r="F15" s="33">
        <f t="shared" si="0"/>
        <v>0</v>
      </c>
    </row>
    <row r="16" spans="1:6" ht="15.75">
      <c r="A16" s="30"/>
      <c r="C16" s="28"/>
      <c r="D16" s="28"/>
      <c r="E16" s="28"/>
      <c r="F16" s="28"/>
    </row>
    <row r="17" spans="1:11" ht="15.75" customHeight="1">
      <c r="A17" s="62" t="s">
        <v>197</v>
      </c>
      <c r="B17" s="62"/>
      <c r="C17" s="62"/>
      <c r="D17" s="62"/>
      <c r="E17" s="62"/>
      <c r="F17" s="62"/>
      <c r="G17" s="31"/>
      <c r="H17" s="31"/>
      <c r="I17" s="31"/>
      <c r="J17" s="31"/>
      <c r="K17" s="31"/>
    </row>
    <row r="18" spans="1:11" ht="15.75">
      <c r="A18" s="63" t="s">
        <v>198</v>
      </c>
      <c r="B18" s="63"/>
      <c r="C18" s="63"/>
      <c r="D18" s="63"/>
      <c r="E18" s="63"/>
      <c r="F18" s="63"/>
      <c r="G18" s="31"/>
      <c r="H18" s="31"/>
      <c r="I18" s="31"/>
      <c r="J18" s="31"/>
      <c r="K18" s="31"/>
    </row>
    <row r="19" spans="1:11" ht="15.75">
      <c r="A19" s="63" t="s">
        <v>199</v>
      </c>
      <c r="B19" s="63"/>
      <c r="C19" s="63"/>
      <c r="D19" s="63"/>
      <c r="E19" s="63"/>
      <c r="F19" s="63"/>
    </row>
    <row r="20" spans="1:11" ht="15.75">
      <c r="A20" s="31"/>
      <c r="B20" s="29"/>
      <c r="C20" s="29"/>
      <c r="D20" s="29"/>
      <c r="E20" s="29"/>
      <c r="F20" s="29"/>
    </row>
  </sheetData>
  <mergeCells count="6">
    <mergeCell ref="A19:F19"/>
    <mergeCell ref="A1:F1"/>
    <mergeCell ref="A3:A4"/>
    <mergeCell ref="B3:F3"/>
    <mergeCell ref="A17:F17"/>
    <mergeCell ref="A18:F18"/>
  </mergeCells>
  <printOptions horizontalCentered="1"/>
  <pageMargins left="1.1811023622047245" right="0.78740157480314965" top="0.78740157480314965" bottom="0.39370078740157483" header="0.59055118110236227" footer="0.51181102362204722"/>
  <pageSetup paperSize="9" scale="81" orientation="portrait" horizontalDpi="300" verticalDpi="300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Паспорт</vt:lpstr>
      <vt:lpstr>Целевые показатели</vt:lpstr>
      <vt:lpstr>Процессная часть</vt:lpstr>
      <vt:lpstr>Фин. обеспечение </vt:lpstr>
      <vt:lpstr>'Процессная часть'!Заголовки_для_печати</vt:lpstr>
      <vt:lpstr>'Целевые показатели'!Заголовки_для_печати</vt:lpstr>
      <vt:lpstr>Паспорт!Область_печати</vt:lpstr>
      <vt:lpstr>'Процессная часть'!Область_печати</vt:lpstr>
      <vt:lpstr>'Фин. обеспечение 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Matyashova</dc:creator>
  <cp:lastModifiedBy>User-22-12</cp:lastModifiedBy>
  <cp:revision>1</cp:revision>
  <cp:lastPrinted>2026-01-15T13:38:39Z</cp:lastPrinted>
  <dcterms:created xsi:type="dcterms:W3CDTF">2024-05-07T12:52:59Z</dcterms:created>
  <dcterms:modified xsi:type="dcterms:W3CDTF">2026-01-22T12:42:35Z</dcterms:modified>
  <dc:language>ru-RU</dc:language>
</cp:coreProperties>
</file>